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00 กุ้งนาง\16. ข้อมูลประชากร\"/>
    </mc:Choice>
  </mc:AlternateContent>
  <xr:revisionPtr revIDLastSave="0" documentId="13_ncr:1_{8C4B9B40-37AF-4A38-80F7-9C1857A7267D}" xr6:coauthVersionLast="47" xr6:coauthVersionMax="47" xr10:uidLastSave="{00000000-0000-0000-0000-000000000000}"/>
  <bookViews>
    <workbookView xWindow="-105" yWindow="30" windowWidth="11490" windowHeight="12840" xr2:uid="{B9078DD1-5644-4D84-ABF4-E1A3AEFEBE66}"/>
  </bookViews>
  <sheets>
    <sheet name="ปชก ทบร-กลางปี 65" sheetId="2" r:id="rId1"/>
    <sheet name="ทบร_กลุ่มอายุ 65 รายอำเภอ" sheetId="5" r:id="rId2"/>
    <sheet name="กลางปี_กลุ่มอายุ 65 รายอำเภอ" sheetId="3" r:id="rId3"/>
    <sheet name="ปชก.ภาพรวมจังหวัด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X22" i="5"/>
  <c r="S22" i="5"/>
  <c r="N22" i="5"/>
  <c r="C36" i="4" l="1"/>
  <c r="B36" i="4"/>
  <c r="D36" i="4" s="1"/>
  <c r="B23" i="4"/>
  <c r="C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AL23" i="5"/>
  <c r="AK23" i="5"/>
  <c r="AG23" i="5"/>
  <c r="AF23" i="5"/>
  <c r="AB23" i="5"/>
  <c r="AA23" i="5"/>
  <c r="W23" i="5"/>
  <c r="V23" i="5"/>
  <c r="R23" i="5"/>
  <c r="Q23" i="5"/>
  <c r="M23" i="5"/>
  <c r="L23" i="5"/>
  <c r="H23" i="5"/>
  <c r="G23" i="5"/>
  <c r="AL23" i="3"/>
  <c r="AK23" i="3"/>
  <c r="AG23" i="3"/>
  <c r="AF23" i="3"/>
  <c r="AB23" i="3"/>
  <c r="AA23" i="3"/>
  <c r="W23" i="3"/>
  <c r="V23" i="3"/>
  <c r="R23" i="3"/>
  <c r="Q23" i="3"/>
  <c r="M23" i="3"/>
  <c r="L23" i="3"/>
  <c r="H23" i="3"/>
  <c r="G23" i="3"/>
  <c r="AL22" i="3"/>
  <c r="AK22" i="3"/>
  <c r="AG22" i="3"/>
  <c r="AF22" i="3"/>
  <c r="AB22" i="3"/>
  <c r="AA22" i="3"/>
  <c r="W22" i="3"/>
  <c r="V22" i="3"/>
  <c r="R22" i="3"/>
  <c r="Q22" i="3"/>
  <c r="S22" i="3" s="1"/>
  <c r="M22" i="3"/>
  <c r="L22" i="3"/>
  <c r="H22" i="3"/>
  <c r="G22" i="3"/>
  <c r="I22" i="3" s="1"/>
  <c r="AL21" i="3"/>
  <c r="AK21" i="3"/>
  <c r="AG21" i="3"/>
  <c r="AF21" i="3"/>
  <c r="AB21" i="3"/>
  <c r="AA21" i="3"/>
  <c r="W21" i="3"/>
  <c r="V21" i="3"/>
  <c r="X21" i="3" s="1"/>
  <c r="R21" i="3"/>
  <c r="Q21" i="3"/>
  <c r="M21" i="3"/>
  <c r="L21" i="3"/>
  <c r="H21" i="3"/>
  <c r="G21" i="3"/>
  <c r="AL20" i="3"/>
  <c r="AK20" i="3"/>
  <c r="AG20" i="3"/>
  <c r="AF20" i="3"/>
  <c r="AB20" i="3"/>
  <c r="AA20" i="3"/>
  <c r="W20" i="3"/>
  <c r="V20" i="3"/>
  <c r="R20" i="3"/>
  <c r="Q20" i="3"/>
  <c r="M20" i="3"/>
  <c r="L20" i="3"/>
  <c r="H20" i="3"/>
  <c r="G20" i="3"/>
  <c r="AL19" i="3"/>
  <c r="AK19" i="3"/>
  <c r="AG19" i="3"/>
  <c r="AF19" i="3"/>
  <c r="AB19" i="3"/>
  <c r="AA19" i="3"/>
  <c r="W19" i="3"/>
  <c r="V19" i="3"/>
  <c r="R19" i="3"/>
  <c r="Q19" i="3"/>
  <c r="M19" i="3"/>
  <c r="L19" i="3"/>
  <c r="H19" i="3"/>
  <c r="G19" i="3"/>
  <c r="AL18" i="3"/>
  <c r="AK18" i="3"/>
  <c r="AG18" i="3"/>
  <c r="AF18" i="3"/>
  <c r="AB18" i="3"/>
  <c r="AA18" i="3"/>
  <c r="W18" i="3"/>
  <c r="X18" i="3" s="1"/>
  <c r="V18" i="3"/>
  <c r="R18" i="3"/>
  <c r="Q18" i="3"/>
  <c r="M18" i="3"/>
  <c r="L18" i="3"/>
  <c r="H18" i="3"/>
  <c r="G18" i="3"/>
  <c r="AL17" i="3"/>
  <c r="AK17" i="3"/>
  <c r="AG17" i="3"/>
  <c r="AF17" i="3"/>
  <c r="AB17" i="3"/>
  <c r="AA17" i="3"/>
  <c r="W17" i="3"/>
  <c r="V17" i="3"/>
  <c r="R17" i="3"/>
  <c r="Q17" i="3"/>
  <c r="M17" i="3"/>
  <c r="L17" i="3"/>
  <c r="H17" i="3"/>
  <c r="G17" i="3"/>
  <c r="AL16" i="3"/>
  <c r="AK16" i="3"/>
  <c r="AG16" i="3"/>
  <c r="AF16" i="3"/>
  <c r="AB16" i="3"/>
  <c r="AA16" i="3"/>
  <c r="W16" i="3"/>
  <c r="V16" i="3"/>
  <c r="R16" i="3"/>
  <c r="Q16" i="3"/>
  <c r="S16" i="3" s="1"/>
  <c r="M16" i="3"/>
  <c r="L16" i="3"/>
  <c r="H16" i="3"/>
  <c r="G16" i="3"/>
  <c r="I16" i="3" s="1"/>
  <c r="AM15" i="3"/>
  <c r="AL15" i="3"/>
  <c r="AK15" i="3"/>
  <c r="AG15" i="3"/>
  <c r="AF15" i="3"/>
  <c r="AB15" i="3"/>
  <c r="AA15" i="3"/>
  <c r="W15" i="3"/>
  <c r="V15" i="3"/>
  <c r="R15" i="3"/>
  <c r="Q15" i="3"/>
  <c r="M15" i="3"/>
  <c r="L15" i="3"/>
  <c r="H15" i="3"/>
  <c r="G15" i="3"/>
  <c r="AL14" i="3"/>
  <c r="AK14" i="3"/>
  <c r="AG14" i="3"/>
  <c r="AF14" i="3"/>
  <c r="AB14" i="3"/>
  <c r="AA14" i="3"/>
  <c r="W14" i="3"/>
  <c r="V14" i="3"/>
  <c r="R14" i="3"/>
  <c r="Q14" i="3"/>
  <c r="M14" i="3"/>
  <c r="L14" i="3"/>
  <c r="H14" i="3"/>
  <c r="G14" i="3"/>
  <c r="AL13" i="3"/>
  <c r="AK13" i="3"/>
  <c r="AG13" i="3"/>
  <c r="AF13" i="3"/>
  <c r="AB13" i="3"/>
  <c r="AA13" i="3"/>
  <c r="AC13" i="3" s="1"/>
  <c r="W13" i="3"/>
  <c r="V13" i="3"/>
  <c r="R13" i="3"/>
  <c r="Q13" i="3"/>
  <c r="S13" i="3" s="1"/>
  <c r="M13" i="3"/>
  <c r="L13" i="3"/>
  <c r="H13" i="3"/>
  <c r="G13" i="3"/>
  <c r="AL12" i="3"/>
  <c r="AK12" i="3"/>
  <c r="AG12" i="3"/>
  <c r="AF12" i="3"/>
  <c r="AB12" i="3"/>
  <c r="AA12" i="3"/>
  <c r="W12" i="3"/>
  <c r="V12" i="3"/>
  <c r="R12" i="3"/>
  <c r="Q12" i="3"/>
  <c r="M12" i="3"/>
  <c r="L12" i="3"/>
  <c r="H12" i="3"/>
  <c r="G12" i="3"/>
  <c r="AL11" i="3"/>
  <c r="AK11" i="3"/>
  <c r="AM11" i="3" s="1"/>
  <c r="AG11" i="3"/>
  <c r="AF11" i="3"/>
  <c r="AB11" i="3"/>
  <c r="AA11" i="3"/>
  <c r="AC11" i="3" s="1"/>
  <c r="W11" i="3"/>
  <c r="V11" i="3"/>
  <c r="R11" i="3"/>
  <c r="Q11" i="3"/>
  <c r="S11" i="3" s="1"/>
  <c r="M11" i="3"/>
  <c r="L11" i="3"/>
  <c r="H11" i="3"/>
  <c r="G11" i="3"/>
  <c r="AL10" i="3"/>
  <c r="AK10" i="3"/>
  <c r="AG10" i="3"/>
  <c r="AF10" i="3"/>
  <c r="AB10" i="3"/>
  <c r="AA10" i="3"/>
  <c r="W10" i="3"/>
  <c r="V10" i="3"/>
  <c r="R10" i="3"/>
  <c r="Q10" i="3"/>
  <c r="M10" i="3"/>
  <c r="L10" i="3"/>
  <c r="H10" i="3"/>
  <c r="G10" i="3"/>
  <c r="AL9" i="3"/>
  <c r="AK9" i="3"/>
  <c r="AM9" i="3" s="1"/>
  <c r="AG9" i="3"/>
  <c r="AF9" i="3"/>
  <c r="AB9" i="3"/>
  <c r="AA9" i="3"/>
  <c r="AC9" i="3" s="1"/>
  <c r="W9" i="3"/>
  <c r="V9" i="3"/>
  <c r="R9" i="3"/>
  <c r="Q9" i="3"/>
  <c r="S9" i="3" s="1"/>
  <c r="M9" i="3"/>
  <c r="L9" i="3"/>
  <c r="H9" i="3"/>
  <c r="G9" i="3"/>
  <c r="AL8" i="3"/>
  <c r="AK8" i="3"/>
  <c r="AG8" i="3"/>
  <c r="AF8" i="3"/>
  <c r="AB8" i="3"/>
  <c r="AA8" i="3"/>
  <c r="W8" i="3"/>
  <c r="V8" i="3"/>
  <c r="R8" i="3"/>
  <c r="Q8" i="3"/>
  <c r="M8" i="3"/>
  <c r="L8" i="3"/>
  <c r="H8" i="3"/>
  <c r="G8" i="3"/>
  <c r="AL7" i="3"/>
  <c r="AK7" i="3"/>
  <c r="AM7" i="3" s="1"/>
  <c r="AG7" i="3"/>
  <c r="AF7" i="3"/>
  <c r="AB7" i="3"/>
  <c r="AA7" i="3"/>
  <c r="AC7" i="3" s="1"/>
  <c r="W7" i="3"/>
  <c r="V7" i="3"/>
  <c r="R7" i="3"/>
  <c r="Q7" i="3"/>
  <c r="S7" i="3" s="1"/>
  <c r="M7" i="3"/>
  <c r="L7" i="3"/>
  <c r="H7" i="3"/>
  <c r="G7" i="3"/>
  <c r="AL6" i="3"/>
  <c r="AK6" i="3"/>
  <c r="AG6" i="3"/>
  <c r="AF6" i="3"/>
  <c r="AB6" i="3"/>
  <c r="AA6" i="3"/>
  <c r="W6" i="3"/>
  <c r="V6" i="3"/>
  <c r="R6" i="3"/>
  <c r="Q6" i="3"/>
  <c r="M6" i="3"/>
  <c r="L6" i="3"/>
  <c r="H6" i="3"/>
  <c r="G6" i="3"/>
  <c r="AM22" i="5"/>
  <c r="AJ22" i="5"/>
  <c r="AH22" i="5"/>
  <c r="AE22" i="5"/>
  <c r="AC22" i="5"/>
  <c r="Z22" i="5"/>
  <c r="U22" i="5"/>
  <c r="P22" i="5"/>
  <c r="K22" i="5"/>
  <c r="I22" i="5"/>
  <c r="F22" i="5"/>
  <c r="C22" i="5"/>
  <c r="B22" i="5"/>
  <c r="AM21" i="5"/>
  <c r="AJ21" i="5"/>
  <c r="AH21" i="5"/>
  <c r="AE21" i="5"/>
  <c r="AC21" i="5"/>
  <c r="Z21" i="5"/>
  <c r="X21" i="5"/>
  <c r="U21" i="5"/>
  <c r="S21" i="5"/>
  <c r="P21" i="5"/>
  <c r="N21" i="5"/>
  <c r="K21" i="5"/>
  <c r="I21" i="5"/>
  <c r="F21" i="5"/>
  <c r="C21" i="5"/>
  <c r="B21" i="5"/>
  <c r="AM20" i="5"/>
  <c r="AJ20" i="5"/>
  <c r="AH20" i="5"/>
  <c r="AE20" i="5"/>
  <c r="AC20" i="5"/>
  <c r="Z20" i="5"/>
  <c r="X20" i="5"/>
  <c r="U20" i="5"/>
  <c r="S20" i="5"/>
  <c r="P20" i="5"/>
  <c r="N20" i="5"/>
  <c r="K20" i="5"/>
  <c r="I20" i="5"/>
  <c r="F20" i="5"/>
  <c r="C20" i="5"/>
  <c r="B20" i="5"/>
  <c r="AM19" i="5"/>
  <c r="AJ19" i="5"/>
  <c r="AH19" i="5"/>
  <c r="AE19" i="5"/>
  <c r="AC19" i="5"/>
  <c r="Z19" i="5"/>
  <c r="X19" i="5"/>
  <c r="U19" i="5"/>
  <c r="S19" i="5"/>
  <c r="P19" i="5"/>
  <c r="N19" i="5"/>
  <c r="K19" i="5"/>
  <c r="I19" i="5"/>
  <c r="F19" i="5"/>
  <c r="C19" i="5"/>
  <c r="B19" i="5"/>
  <c r="AM18" i="5"/>
  <c r="AJ18" i="5"/>
  <c r="AH18" i="5"/>
  <c r="AE18" i="5"/>
  <c r="AC18" i="5"/>
  <c r="Z18" i="5"/>
  <c r="X18" i="5"/>
  <c r="U18" i="5"/>
  <c r="S18" i="5"/>
  <c r="P18" i="5"/>
  <c r="N18" i="5"/>
  <c r="K18" i="5"/>
  <c r="I18" i="5"/>
  <c r="F18" i="5"/>
  <c r="C18" i="5"/>
  <c r="B18" i="5"/>
  <c r="AM17" i="5"/>
  <c r="AJ17" i="5"/>
  <c r="AH17" i="5"/>
  <c r="AE17" i="5"/>
  <c r="AC17" i="5"/>
  <c r="Z17" i="5"/>
  <c r="X17" i="5"/>
  <c r="U17" i="5"/>
  <c r="S17" i="5"/>
  <c r="P17" i="5"/>
  <c r="N17" i="5"/>
  <c r="K17" i="5"/>
  <c r="I17" i="5"/>
  <c r="F17" i="5"/>
  <c r="C17" i="5"/>
  <c r="B17" i="5"/>
  <c r="AM16" i="5"/>
  <c r="AJ16" i="5"/>
  <c r="AH16" i="5"/>
  <c r="AE16" i="5"/>
  <c r="AC16" i="5"/>
  <c r="Z16" i="5"/>
  <c r="X16" i="5"/>
  <c r="U16" i="5"/>
  <c r="S16" i="5"/>
  <c r="P16" i="5"/>
  <c r="N16" i="5"/>
  <c r="K16" i="5"/>
  <c r="I16" i="5"/>
  <c r="F16" i="5"/>
  <c r="C16" i="5"/>
  <c r="B16" i="5"/>
  <c r="AM15" i="5"/>
  <c r="AJ15" i="5"/>
  <c r="AH15" i="5"/>
  <c r="AE15" i="5"/>
  <c r="AC15" i="5"/>
  <c r="Z15" i="5"/>
  <c r="X15" i="5"/>
  <c r="U15" i="5"/>
  <c r="S15" i="5"/>
  <c r="P15" i="5"/>
  <c r="N15" i="5"/>
  <c r="K15" i="5"/>
  <c r="I15" i="5"/>
  <c r="F15" i="5"/>
  <c r="C15" i="5"/>
  <c r="B15" i="5"/>
  <c r="AM14" i="5"/>
  <c r="AJ14" i="5"/>
  <c r="AH14" i="5"/>
  <c r="AE14" i="5"/>
  <c r="AC14" i="5"/>
  <c r="Z14" i="5"/>
  <c r="X14" i="5"/>
  <c r="U14" i="5"/>
  <c r="S14" i="5"/>
  <c r="P14" i="5"/>
  <c r="N14" i="5"/>
  <c r="K14" i="5"/>
  <c r="I14" i="5"/>
  <c r="F14" i="5"/>
  <c r="C14" i="5"/>
  <c r="B14" i="5"/>
  <c r="AM13" i="5"/>
  <c r="AJ13" i="5"/>
  <c r="AH13" i="5"/>
  <c r="AE13" i="5"/>
  <c r="AC13" i="5"/>
  <c r="Z13" i="5"/>
  <c r="X13" i="5"/>
  <c r="U13" i="5"/>
  <c r="S13" i="5"/>
  <c r="P13" i="5"/>
  <c r="N13" i="5"/>
  <c r="K13" i="5"/>
  <c r="I13" i="5"/>
  <c r="F13" i="5"/>
  <c r="C13" i="5"/>
  <c r="B13" i="5"/>
  <c r="AM12" i="5"/>
  <c r="AJ12" i="5"/>
  <c r="AH12" i="5"/>
  <c r="AE12" i="5"/>
  <c r="AC12" i="5"/>
  <c r="Z12" i="5"/>
  <c r="X12" i="5"/>
  <c r="U12" i="5"/>
  <c r="S12" i="5"/>
  <c r="P12" i="5"/>
  <c r="N12" i="5"/>
  <c r="K12" i="5"/>
  <c r="I12" i="5"/>
  <c r="F12" i="5"/>
  <c r="C12" i="5"/>
  <c r="B12" i="5"/>
  <c r="AM11" i="5"/>
  <c r="AJ11" i="5"/>
  <c r="AH11" i="5"/>
  <c r="AE11" i="5"/>
  <c r="AC11" i="5"/>
  <c r="Z11" i="5"/>
  <c r="X11" i="5"/>
  <c r="U11" i="5"/>
  <c r="S11" i="5"/>
  <c r="P11" i="5"/>
  <c r="N11" i="5"/>
  <c r="K11" i="5"/>
  <c r="I11" i="5"/>
  <c r="F11" i="5"/>
  <c r="C11" i="5"/>
  <c r="B11" i="5"/>
  <c r="AM10" i="5"/>
  <c r="AJ10" i="5"/>
  <c r="AH10" i="5"/>
  <c r="AE10" i="5"/>
  <c r="AC10" i="5"/>
  <c r="Z10" i="5"/>
  <c r="X10" i="5"/>
  <c r="U10" i="5"/>
  <c r="S10" i="5"/>
  <c r="P10" i="5"/>
  <c r="N10" i="5"/>
  <c r="K10" i="5"/>
  <c r="I10" i="5"/>
  <c r="F10" i="5"/>
  <c r="C10" i="5"/>
  <c r="B10" i="5"/>
  <c r="AM9" i="5"/>
  <c r="AJ9" i="5"/>
  <c r="AH9" i="5"/>
  <c r="AE9" i="5"/>
  <c r="AC9" i="5"/>
  <c r="Z9" i="5"/>
  <c r="X9" i="5"/>
  <c r="U9" i="5"/>
  <c r="S9" i="5"/>
  <c r="P9" i="5"/>
  <c r="N9" i="5"/>
  <c r="K9" i="5"/>
  <c r="I9" i="5"/>
  <c r="F9" i="5"/>
  <c r="C9" i="5"/>
  <c r="B9" i="5"/>
  <c r="AM8" i="5"/>
  <c r="AJ8" i="5"/>
  <c r="AH8" i="5"/>
  <c r="AE8" i="5"/>
  <c r="AC8" i="5"/>
  <c r="Z8" i="5"/>
  <c r="X8" i="5"/>
  <c r="U8" i="5"/>
  <c r="S8" i="5"/>
  <c r="P8" i="5"/>
  <c r="N8" i="5"/>
  <c r="K8" i="5"/>
  <c r="I8" i="5"/>
  <c r="F8" i="5"/>
  <c r="C8" i="5"/>
  <c r="B8" i="5"/>
  <c r="AM7" i="5"/>
  <c r="AJ7" i="5"/>
  <c r="AH7" i="5"/>
  <c r="AE7" i="5"/>
  <c r="AC7" i="5"/>
  <c r="Z7" i="5"/>
  <c r="X7" i="5"/>
  <c r="U7" i="5"/>
  <c r="S7" i="5"/>
  <c r="P7" i="5"/>
  <c r="N7" i="5"/>
  <c r="K7" i="5"/>
  <c r="I7" i="5"/>
  <c r="F7" i="5"/>
  <c r="C7" i="5"/>
  <c r="B7" i="5"/>
  <c r="AM6" i="5"/>
  <c r="AJ6" i="5"/>
  <c r="AH6" i="5"/>
  <c r="AE6" i="5"/>
  <c r="AC6" i="5"/>
  <c r="Z6" i="5"/>
  <c r="X6" i="5"/>
  <c r="U6" i="5"/>
  <c r="S6" i="5"/>
  <c r="P6" i="5"/>
  <c r="N6" i="5"/>
  <c r="K6" i="5"/>
  <c r="I6" i="5"/>
  <c r="F6" i="5"/>
  <c r="C6" i="5"/>
  <c r="B6" i="5"/>
  <c r="AM5" i="5"/>
  <c r="AJ5" i="5"/>
  <c r="AH5" i="5"/>
  <c r="AE5" i="5"/>
  <c r="AC5" i="5"/>
  <c r="Z5" i="5"/>
  <c r="X5" i="5"/>
  <c r="U5" i="5"/>
  <c r="S5" i="5"/>
  <c r="P5" i="5"/>
  <c r="N5" i="5"/>
  <c r="K5" i="5"/>
  <c r="I5" i="5"/>
  <c r="F5" i="5"/>
  <c r="C5" i="5"/>
  <c r="B5" i="5"/>
  <c r="AM4" i="5"/>
  <c r="AL4" i="5"/>
  <c r="AK4" i="5"/>
  <c r="AJ4" i="5"/>
  <c r="AH4" i="5"/>
  <c r="AG4" i="5"/>
  <c r="AF4" i="5"/>
  <c r="AE4" i="5"/>
  <c r="AC4" i="5"/>
  <c r="AB4" i="5"/>
  <c r="AA4" i="5"/>
  <c r="Z4" i="5"/>
  <c r="X4" i="5"/>
  <c r="W4" i="5"/>
  <c r="V4" i="5"/>
  <c r="U4" i="5"/>
  <c r="S4" i="5"/>
  <c r="R4" i="5"/>
  <c r="Q4" i="5"/>
  <c r="P4" i="5"/>
  <c r="N4" i="5"/>
  <c r="M4" i="5"/>
  <c r="L4" i="5"/>
  <c r="K4" i="5"/>
  <c r="I4" i="5"/>
  <c r="H4" i="5"/>
  <c r="G4" i="5"/>
  <c r="F4" i="5"/>
  <c r="Q24" i="3" l="1"/>
  <c r="AA24" i="3"/>
  <c r="AK24" i="3"/>
  <c r="AM16" i="3"/>
  <c r="AM20" i="3"/>
  <c r="AM19" i="3"/>
  <c r="X20" i="3"/>
  <c r="AH20" i="3"/>
  <c r="D23" i="4"/>
  <c r="AB24" i="3"/>
  <c r="AM13" i="3"/>
  <c r="S15" i="3"/>
  <c r="S18" i="3"/>
  <c r="AC18" i="3"/>
  <c r="AM18" i="3"/>
  <c r="X19" i="3"/>
  <c r="AC22" i="3"/>
  <c r="AM22" i="3"/>
  <c r="X23" i="3"/>
  <c r="H24" i="3"/>
  <c r="R24" i="3"/>
  <c r="AH11" i="3"/>
  <c r="X15" i="3"/>
  <c r="S21" i="3"/>
  <c r="X22" i="3"/>
  <c r="S17" i="3"/>
  <c r="AM17" i="3"/>
  <c r="N18" i="3"/>
  <c r="C21" i="3"/>
  <c r="AM23" i="3"/>
  <c r="W24" i="3"/>
  <c r="AG24" i="3"/>
  <c r="C11" i="3"/>
  <c r="X14" i="3"/>
  <c r="AM21" i="3"/>
  <c r="N22" i="3"/>
  <c r="S8" i="3"/>
  <c r="AC8" i="3"/>
  <c r="AM8" i="3"/>
  <c r="S10" i="3"/>
  <c r="AC10" i="3"/>
  <c r="AM10" i="3"/>
  <c r="S12" i="3"/>
  <c r="AC12" i="3"/>
  <c r="AM12" i="3"/>
  <c r="S14" i="3"/>
  <c r="AC14" i="3"/>
  <c r="AM14" i="3"/>
  <c r="X16" i="3"/>
  <c r="AH16" i="3"/>
  <c r="C17" i="3"/>
  <c r="X17" i="3"/>
  <c r="S19" i="3"/>
  <c r="I20" i="3"/>
  <c r="S20" i="3"/>
  <c r="AH22" i="3"/>
  <c r="S23" i="3"/>
  <c r="V24" i="3"/>
  <c r="L24" i="3"/>
  <c r="S6" i="3"/>
  <c r="AL24" i="3"/>
  <c r="AM24" i="3" s="1"/>
  <c r="N7" i="3"/>
  <c r="N8" i="3"/>
  <c r="N9" i="3"/>
  <c r="N10" i="3"/>
  <c r="N11" i="3"/>
  <c r="N12" i="3"/>
  <c r="N13" i="3"/>
  <c r="N14" i="3"/>
  <c r="N15" i="3"/>
  <c r="AC15" i="3"/>
  <c r="I17" i="3"/>
  <c r="AH17" i="3"/>
  <c r="C18" i="3"/>
  <c r="N19" i="3"/>
  <c r="AC19" i="3"/>
  <c r="I21" i="3"/>
  <c r="AH21" i="3"/>
  <c r="C22" i="3"/>
  <c r="N23" i="3"/>
  <c r="AC23" i="3"/>
  <c r="AC24" i="3"/>
  <c r="C6" i="3"/>
  <c r="X6" i="3"/>
  <c r="AF24" i="3"/>
  <c r="AM6" i="3"/>
  <c r="C7" i="3"/>
  <c r="X7" i="3"/>
  <c r="AH7" i="3"/>
  <c r="C8" i="3"/>
  <c r="X8" i="3"/>
  <c r="AH8" i="3"/>
  <c r="C9" i="3"/>
  <c r="X9" i="3"/>
  <c r="AH9" i="3"/>
  <c r="C10" i="3"/>
  <c r="X10" i="3"/>
  <c r="AH10" i="3"/>
  <c r="X11" i="3"/>
  <c r="C12" i="3"/>
  <c r="X12" i="3"/>
  <c r="AH12" i="3"/>
  <c r="C13" i="3"/>
  <c r="X13" i="3"/>
  <c r="AH13" i="3"/>
  <c r="C14" i="3"/>
  <c r="AH14" i="3"/>
  <c r="C15" i="3"/>
  <c r="N16" i="3"/>
  <c r="AC16" i="3"/>
  <c r="I18" i="3"/>
  <c r="AH18" i="3"/>
  <c r="C19" i="3"/>
  <c r="N20" i="3"/>
  <c r="AC20" i="3"/>
  <c r="C23" i="3"/>
  <c r="I6" i="3"/>
  <c r="I7" i="3"/>
  <c r="I8" i="3"/>
  <c r="I9" i="3"/>
  <c r="I10" i="3"/>
  <c r="I11" i="3"/>
  <c r="I12" i="3"/>
  <c r="I13" i="3"/>
  <c r="I14" i="3"/>
  <c r="I15" i="3"/>
  <c r="AH15" i="3"/>
  <c r="C16" i="3"/>
  <c r="N17" i="3"/>
  <c r="AC17" i="3"/>
  <c r="I19" i="3"/>
  <c r="AH19" i="3"/>
  <c r="C20" i="3"/>
  <c r="N21" i="3"/>
  <c r="AC21" i="3"/>
  <c r="I23" i="3"/>
  <c r="AH23" i="3"/>
  <c r="AC23" i="5"/>
  <c r="AM23" i="5"/>
  <c r="D5" i="5"/>
  <c r="AH23" i="5"/>
  <c r="B23" i="5"/>
  <c r="C23" i="5"/>
  <c r="N23" i="5"/>
  <c r="I23" i="5"/>
  <c r="X23" i="5"/>
  <c r="S23" i="5"/>
  <c r="G24" i="3"/>
  <c r="B6" i="3"/>
  <c r="N6" i="3"/>
  <c r="AH6" i="3"/>
  <c r="B7" i="3"/>
  <c r="B8" i="3"/>
  <c r="B9" i="3"/>
  <c r="B10" i="3"/>
  <c r="B11" i="3"/>
  <c r="B12" i="3"/>
  <c r="B13" i="3"/>
  <c r="B14" i="3"/>
  <c r="B15" i="3"/>
  <c r="B16" i="3"/>
  <c r="B17" i="3"/>
  <c r="D17" i="3" s="1"/>
  <c r="B18" i="3"/>
  <c r="B19" i="3"/>
  <c r="B20" i="3"/>
  <c r="B21" i="3"/>
  <c r="B22" i="3"/>
  <c r="B23" i="3"/>
  <c r="AC6" i="3"/>
  <c r="AH24" i="3" l="1"/>
  <c r="D7" i="3"/>
  <c r="D21" i="3"/>
  <c r="D19" i="3"/>
  <c r="D11" i="3"/>
  <c r="D18" i="3"/>
  <c r="D14" i="3"/>
  <c r="D9" i="3"/>
  <c r="S24" i="3"/>
  <c r="D20" i="3"/>
  <c r="D16" i="3"/>
  <c r="D12" i="3"/>
  <c r="D8" i="3"/>
  <c r="I24" i="3"/>
  <c r="X24" i="3"/>
  <c r="D23" i="3"/>
  <c r="D15" i="3"/>
  <c r="C24" i="3"/>
  <c r="D22" i="3"/>
  <c r="D10" i="3"/>
  <c r="D13" i="3"/>
  <c r="N24" i="3"/>
  <c r="D23" i="5"/>
  <c r="D6" i="3"/>
  <c r="B24" i="3"/>
  <c r="D24" i="3" l="1"/>
  <c r="M23" i="2" l="1"/>
  <c r="L23" i="2"/>
  <c r="K23" i="2"/>
  <c r="J23" i="2"/>
  <c r="L17" i="2"/>
  <c r="L18" i="2"/>
  <c r="L19" i="2"/>
  <c r="L20" i="2"/>
  <c r="L21" i="2"/>
  <c r="L22" i="2"/>
  <c r="L16" i="2"/>
  <c r="I23" i="2" l="1"/>
  <c r="H17" i="2"/>
  <c r="H18" i="2"/>
  <c r="H19" i="2"/>
  <c r="H20" i="2"/>
  <c r="H21" i="2"/>
  <c r="H22" i="2"/>
  <c r="L11" i="2"/>
  <c r="H5" i="2"/>
  <c r="H6" i="2"/>
  <c r="H7" i="2"/>
  <c r="H8" i="2"/>
  <c r="H9" i="2"/>
  <c r="H10" i="2"/>
  <c r="H4" i="2"/>
  <c r="D5" i="2"/>
  <c r="D6" i="2"/>
  <c r="D7" i="2"/>
  <c r="D8" i="2"/>
  <c r="D9" i="2"/>
  <c r="D10" i="2"/>
  <c r="D4" i="2"/>
  <c r="D17" i="2"/>
  <c r="D18" i="2"/>
  <c r="D19" i="2"/>
  <c r="D20" i="2"/>
  <c r="D21" i="2"/>
  <c r="D22" i="2"/>
  <c r="D16" i="2"/>
  <c r="H16" i="2"/>
  <c r="G23" i="2"/>
  <c r="F23" i="2"/>
  <c r="C23" i="2"/>
  <c r="E23" i="2"/>
  <c r="B23" i="2"/>
  <c r="H23" i="2" l="1"/>
  <c r="D23" i="2"/>
  <c r="M11" i="2" l="1"/>
  <c r="L8" i="2"/>
  <c r="K11" i="2"/>
  <c r="J11" i="2"/>
  <c r="I11" i="2"/>
  <c r="G11" i="2"/>
  <c r="F11" i="2"/>
  <c r="H11" i="2" s="1"/>
  <c r="E11" i="2"/>
  <c r="C11" i="2"/>
  <c r="B11" i="2"/>
  <c r="L9" i="2"/>
  <c r="L5" i="2"/>
  <c r="L4" i="2"/>
  <c r="L6" i="2" l="1"/>
  <c r="L10" i="2"/>
  <c r="L7" i="2"/>
  <c r="D11" i="2"/>
</calcChain>
</file>

<file path=xl/sharedStrings.xml><?xml version="1.0" encoding="utf-8"?>
<sst xmlns="http://schemas.openxmlformats.org/spreadsheetml/2006/main" count="370" uniqueCount="87">
  <si>
    <t>อำเภอ</t>
  </si>
  <si>
    <t>อบต.</t>
  </si>
  <si>
    <t>เทศบาล</t>
  </si>
  <si>
    <t>รวม</t>
  </si>
  <si>
    <t>ชาย</t>
  </si>
  <si>
    <t>หญิง</t>
  </si>
  <si>
    <t>หลังคาเรือน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</si>
  <si>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</si>
  <si>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</si>
  <si>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</si>
  <si>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</si>
  <si>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</si>
  <si>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</si>
  <si>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</si>
  <si>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รวมทั้งสิ้น</t>
  </si>
  <si>
    <t>ที่มา :   สำนักบริหารการทะเบียน  www.dopa.go.th  ณ วันที่  31  ธันวาคม 2565</t>
  </si>
  <si>
    <t>ที่มา : สำนักบริหารการทะเบียน กรมการปกครอง (ประชากรประกาศ ณ วันที่ 31 ธันวาคม 2564 และ 31 ธันวาคม 2565)</t>
  </si>
  <si>
    <t>ภาพรวมจังหวัดปทุมธานี</t>
  </si>
  <si>
    <t>ภาพรวมอำเภอเมืองปทุมธานี</t>
  </si>
  <si>
    <t>ภาพรวมอำเภอคลองหลวง</t>
  </si>
  <si>
    <t>ภาพรวมอำเภอธัญบุรี</t>
  </si>
  <si>
    <t>ภาพรวมอำเภอหนองเสือ</t>
  </si>
  <si>
    <t>ภาพรวมอำเภอลาดหลุมแก้ว</t>
  </si>
  <si>
    <t>ภาพรวมอำเภอลำลูกกา</t>
  </si>
  <si>
    <t>ภาพรวมอำเภอสามโคก</t>
  </si>
  <si>
    <t>ช่วงอายุ</t>
  </si>
  <si>
    <t>รวมทั้งหมด</t>
  </si>
  <si>
    <t>ต่ำกว่า 1 ปี</t>
  </si>
  <si>
    <t>1 - 4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</si>
  <si>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</si>
  <si>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</si>
  <si>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</si>
  <si>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</si>
  <si>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</si>
  <si>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</si>
  <si>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</si>
  <si>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</si>
  <si>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</si>
  <si>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</si>
  <si>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</si>
  <si>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</si>
  <si>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</si>
  <si>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</si>
  <si>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</si>
  <si>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ปีขึ้นไป</t>
  </si>
  <si>
    <t>ภาพรวมอำเภอเมืองคลองหลวง</t>
  </si>
  <si>
    <t>ภาพรวมอำเภอเมืองธัญบุรี</t>
  </si>
  <si>
    <t>ภาพรวมอำเภอเมืองหนองเสือ</t>
  </si>
  <si>
    <t>ภาพรวมอำเภอเมืองลาดหลุมแก้ว</t>
  </si>
  <si>
    <t>ภาพรวมอำเภอเมืองลำลูกกา</t>
  </si>
  <si>
    <t>ภาพรวมอำเภอเมืองสามโคก</t>
  </si>
  <si>
    <t>อายุ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</si>
  <si>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</si>
  <si>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</si>
  <si>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</si>
  <si>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</si>
  <si>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</si>
  <si>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</si>
  <si>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</si>
  <si>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</si>
  <si>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</si>
  <si>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</si>
  <si>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</si>
  <si>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</si>
  <si>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</si>
  <si>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</si>
  <si>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</si>
  <si>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</si>
  <si>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        จำนวนประชากรแยกรายอายุ   </t>
  </si>
  <si>
    <t xml:space="preserve">ประชากรกรกลางปี </t>
  </si>
  <si>
    <t>พ.ศ. 2565</t>
  </si>
  <si>
    <t xml:space="preserve">        จำนวนประชากรแยกรายอายุ ทะเบียนราษฎร์             </t>
  </si>
  <si>
    <t xml:space="preserve">      จำนวนประชากรแยกรายอายุ ทะเบียนราษฎร์                </t>
  </si>
  <si>
    <t xml:space="preserve">      จำนวนประชากรแยกรายอายุ ทะเบียนราษฎร์            </t>
  </si>
  <si>
    <t xml:space="preserve">         จำนวนประชากรแยกรายอายุ ทะเบียนราษฎร์              </t>
  </si>
  <si>
    <t xml:space="preserve">    จำนวนประชากรแยกรายอายุ ทะเบียนราษฎร์                 </t>
  </si>
  <si>
    <t xml:space="preserve">       จำนวนประชากรแยกรายอายุ ทะเบียนราษฎร์             </t>
  </si>
  <si>
    <t xml:space="preserve">     จำนวนประชากรแยกรายอายุ ทะเบียนราษฎร์                 </t>
  </si>
  <si>
    <t>รวบรวมและวิเคราะห์โดย :  กลุ่มข้อมูลข่าวสารสุขภาพ   กองยุทธศาสตร์และแผนงาน</t>
  </si>
  <si>
    <t xml:space="preserve">ที่มา : สำนักบริหารการทะเบียน กรมการปกครอง (ประชากรประกาศ ณ วันที่ 31 ธันวาคม 2564 และ 31 ธันวาคม 2565) </t>
  </si>
  <si>
    <t xml:space="preserve">วิเคราะห์โดย : กลุ่มข้อมูลข่าวสารสุภาพ กง.พัฒนายุทธศาสตร์สาธารณสุข สสจ.ปทุมธานี </t>
  </si>
  <si>
    <t xml:space="preserve">ที่มา : สำนักบริหารการทะเบียน กรมการปกครอง (ประชากรประกาศ ณ วันที่ 31 ธันวาคม 2565) </t>
  </si>
  <si>
    <t xml:space="preserve">        รายงานสถิติจำนวนประชากรแยกรายอายุ ทะเบียนราษฎร์             </t>
  </si>
  <si>
    <t>รายงานสถิติจำนวนประชากรและหลังคาเรือนกลางปี  ณ วันที่ 31 ธันวาคม 2565</t>
  </si>
  <si>
    <t>รายงานสถิติจำนวนประชากรและหลังคาเรือน รายอำเภอ  ณ วันที่ 31 ธันวาคม 2565</t>
  </si>
  <si>
    <t>รายงานสถิติจำนวนประชากร กลางปี  ณ วันที่ 31 ธันวาคม 2565</t>
  </si>
  <si>
    <t>ณ วันที่ 31 ธันวาคม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</si>
</sst>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name val="TH SarabunPSK"/>
      <family val="2"/>
    </font>
    <font>
      <sz val="18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b/>
      <sz val="12"/>
      <name val="Cordia New"/>
      <family val="2"/>
      <charset val="222"/>
    </font>
    <font>
      <b/>
      <sz val="12"/>
      <color theme="1"/>
      <name val="Tahoma"/>
      <family val="2"/>
      <charset val="222"/>
      <scheme val="minor"/>
    </font>
    <font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</font>
    <font>
      <b/>
      <sz val="14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4C2F4"/>
        <bgColor rgb="FFA4C2F4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rgb="FFA4C2F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99"/>
        <bgColor rgb="FFA4C2F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6D7B4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5" fillId="0" borderId="1" xfId="0" applyFont="1" applyBorder="1"/>
    <xf numFmtId="187" fontId="5" fillId="4" borderId="2" xfId="1" applyNumberFormat="1" applyFont="1" applyFill="1" applyBorder="1"/>
    <xf numFmtId="187" fontId="5" fillId="5" borderId="2" xfId="1" applyNumberFormat="1" applyFont="1" applyFill="1" applyBorder="1"/>
    <xf numFmtId="187" fontId="5" fillId="5" borderId="3" xfId="1" applyNumberFormat="1" applyFont="1" applyFill="1" applyBorder="1"/>
    <xf numFmtId="0" fontId="6" fillId="0" borderId="0" xfId="0" applyFont="1"/>
    <xf numFmtId="0" fontId="5" fillId="0" borderId="4" xfId="0" applyFont="1" applyBorder="1"/>
    <xf numFmtId="187" fontId="5" fillId="4" borderId="5" xfId="1" applyNumberFormat="1" applyFont="1" applyFill="1" applyBorder="1"/>
    <xf numFmtId="0" fontId="5" fillId="4" borderId="4" xfId="0" applyFont="1" applyFill="1" applyBorder="1"/>
    <xf numFmtId="0" fontId="5" fillId="0" borderId="6" xfId="0" applyFont="1" applyBorder="1"/>
    <xf numFmtId="0" fontId="7" fillId="0" borderId="0" xfId="0" applyFont="1"/>
    <xf numFmtId="187" fontId="7" fillId="0" borderId="0" xfId="0" applyNumberFormat="1" applyFont="1"/>
    <xf numFmtId="0" fontId="8" fillId="0" borderId="0" xfId="0" applyFont="1"/>
    <xf numFmtId="187" fontId="5" fillId="5" borderId="2" xfId="1" applyNumberFormat="1" applyFont="1" applyFill="1" applyBorder="1" applyAlignment="1">
      <alignment vertical="center"/>
    </xf>
    <xf numFmtId="0" fontId="5" fillId="2" borderId="6" xfId="0" applyFont="1" applyFill="1" applyBorder="1"/>
    <xf numFmtId="187" fontId="5" fillId="6" borderId="2" xfId="1" applyNumberFormat="1" applyFont="1" applyFill="1" applyBorder="1" applyAlignment="1">
      <alignment vertical="center"/>
    </xf>
    <xf numFmtId="187" fontId="5" fillId="6" borderId="2" xfId="1" applyNumberFormat="1" applyFont="1" applyFill="1" applyBorder="1"/>
    <xf numFmtId="187" fontId="4" fillId="0" borderId="0" xfId="0" applyNumberFormat="1" applyFont="1"/>
    <xf numFmtId="188" fontId="10" fillId="0" borderId="0" xfId="3" applyNumberFormat="1" applyFont="1" applyBorder="1"/>
    <xf numFmtId="188" fontId="10" fillId="0" borderId="0" xfId="4" applyNumberFormat="1" applyFont="1" applyBorder="1"/>
    <xf numFmtId="0" fontId="11" fillId="0" borderId="0" xfId="0" applyFont="1"/>
    <xf numFmtId="0" fontId="7" fillId="0" borderId="0" xfId="2" applyFont="1" applyBorder="1"/>
    <xf numFmtId="0" fontId="7" fillId="0" borderId="0" xfId="0" applyFont="1" applyAlignment="1"/>
    <xf numFmtId="3" fontId="12" fillId="7" borderId="10" xfId="0" applyNumberFormat="1" applyFont="1" applyFill="1" applyBorder="1" applyAlignment="1">
      <alignment horizontal="right" vertical="top"/>
    </xf>
    <xf numFmtId="3" fontId="13" fillId="7" borderId="10" xfId="0" applyNumberFormat="1" applyFont="1" applyFill="1" applyBorder="1" applyAlignment="1">
      <alignment horizontal="right" vertical="top"/>
    </xf>
    <xf numFmtId="187" fontId="3" fillId="8" borderId="7" xfId="1" applyNumberFormat="1" applyFont="1" applyFill="1" applyBorder="1"/>
    <xf numFmtId="187" fontId="3" fillId="8" borderId="2" xfId="1" applyNumberFormat="1" applyFont="1" applyFill="1" applyBorder="1"/>
    <xf numFmtId="187" fontId="5" fillId="3" borderId="7" xfId="1" applyNumberFormat="1" applyFont="1" applyFill="1" applyBorder="1"/>
    <xf numFmtId="187" fontId="5" fillId="3" borderId="8" xfId="1" applyNumberFormat="1" applyFont="1" applyFill="1" applyBorder="1"/>
    <xf numFmtId="187" fontId="5" fillId="3" borderId="2" xfId="1" applyNumberFormat="1" applyFont="1" applyFill="1" applyBorder="1"/>
    <xf numFmtId="187" fontId="5" fillId="6" borderId="8" xfId="1" applyNumberFormat="1" applyFont="1" applyFill="1" applyBorder="1"/>
    <xf numFmtId="187" fontId="5" fillId="6" borderId="9" xfId="1" applyNumberFormat="1" applyFont="1" applyFill="1" applyBorder="1"/>
    <xf numFmtId="0" fontId="5" fillId="0" borderId="13" xfId="0" applyFont="1" applyBorder="1"/>
    <xf numFmtId="0" fontId="3" fillId="8" borderId="14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0" fontId="4" fillId="0" borderId="0" xfId="0" applyFont="1" applyBorder="1"/>
    <xf numFmtId="0" fontId="4" fillId="0" borderId="12" xfId="0" applyFont="1" applyBorder="1"/>
    <xf numFmtId="0" fontId="11" fillId="0" borderId="0" xfId="0" applyFont="1" applyBorder="1"/>
    <xf numFmtId="0" fontId="8" fillId="0" borderId="0" xfId="0" applyFont="1" applyAlignment="1">
      <alignment horizontal="left" vertical="top"/>
    </xf>
    <xf numFmtId="187" fontId="13" fillId="4" borderId="2" xfId="1" applyNumberFormat="1" applyFont="1" applyFill="1" applyBorder="1" applyAlignment="1">
      <alignment horizontal="right" vertical="top"/>
    </xf>
    <xf numFmtId="1" fontId="13" fillId="4" borderId="2" xfId="1" applyNumberFormat="1" applyFont="1" applyFill="1" applyBorder="1" applyAlignment="1">
      <alignment horizontal="right" vertical="top"/>
    </xf>
    <xf numFmtId="187" fontId="3" fillId="8" borderId="2" xfId="1" applyNumberFormat="1" applyFont="1" applyFill="1" applyBorder="1" applyAlignment="1"/>
    <xf numFmtId="187" fontId="3" fillId="8" borderId="2" xfId="1" applyNumberFormat="1" applyFont="1" applyFill="1" applyBorder="1" applyAlignment="1">
      <alignment horizontal="right"/>
    </xf>
    <xf numFmtId="0" fontId="14" fillId="0" borderId="0" xfId="0" applyFont="1"/>
    <xf numFmtId="3" fontId="14" fillId="0" borderId="0" xfId="0" applyNumberFormat="1" applyFont="1" applyAlignment="1">
      <alignment horizontal="right"/>
    </xf>
    <xf numFmtId="0" fontId="9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0" fontId="8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8" fillId="15" borderId="5" xfId="0" applyFont="1" applyFill="1" applyBorder="1" applyAlignment="1">
      <alignment horizontal="center" vertical="top" wrapText="1"/>
    </xf>
    <xf numFmtId="3" fontId="18" fillId="15" borderId="5" xfId="0" applyNumberFormat="1" applyFont="1" applyFill="1" applyBorder="1" applyAlignment="1">
      <alignment horizontal="center" vertical="top" wrapText="1"/>
    </xf>
    <xf numFmtId="16" fontId="18" fillId="16" borderId="5" xfId="0" applyNumberFormat="1" applyFont="1" applyFill="1" applyBorder="1" applyAlignment="1">
      <alignment vertical="top"/>
    </xf>
    <xf numFmtId="3" fontId="18" fillId="16" borderId="5" xfId="1" applyNumberFormat="1" applyFont="1" applyFill="1" applyBorder="1" applyAlignment="1">
      <alignment vertical="top"/>
    </xf>
    <xf numFmtId="3" fontId="18" fillId="0" borderId="0" xfId="0" applyNumberFormat="1" applyFont="1" applyAlignment="1">
      <alignment horizontal="right"/>
    </xf>
    <xf numFmtId="0" fontId="18" fillId="0" borderId="0" xfId="0" applyFont="1"/>
    <xf numFmtId="0" fontId="19" fillId="11" borderId="18" xfId="0" applyFont="1" applyFill="1" applyBorder="1" applyAlignment="1">
      <alignment horizontal="left"/>
    </xf>
    <xf numFmtId="3" fontId="19" fillId="0" borderId="18" xfId="0" applyNumberFormat="1" applyFont="1" applyBorder="1" applyAlignment="1">
      <alignment horizontal="right"/>
    </xf>
    <xf numFmtId="3" fontId="19" fillId="0" borderId="0" xfId="0" applyNumberFormat="1" applyFont="1" applyAlignment="1">
      <alignment horizontal="right"/>
    </xf>
    <xf numFmtId="0" fontId="19" fillId="12" borderId="18" xfId="0" applyFont="1" applyFill="1" applyBorder="1"/>
    <xf numFmtId="3" fontId="19" fillId="0" borderId="18" xfId="0" applyNumberFormat="1" applyFont="1" applyBorder="1"/>
    <xf numFmtId="0" fontId="18" fillId="9" borderId="18" xfId="0" applyFont="1" applyFill="1" applyBorder="1" applyAlignment="1">
      <alignment horizontal="left"/>
    </xf>
    <xf numFmtId="3" fontId="18" fillId="9" borderId="18" xfId="0" applyNumberFormat="1" applyFont="1" applyFill="1" applyBorder="1" applyAlignment="1">
      <alignment horizontal="right"/>
    </xf>
    <xf numFmtId="3" fontId="18" fillId="13" borderId="0" xfId="0" applyNumberFormat="1" applyFont="1" applyFill="1" applyAlignment="1">
      <alignment horizontal="right"/>
    </xf>
    <xf numFmtId="0" fontId="18" fillId="17" borderId="18" xfId="0" applyFont="1" applyFill="1" applyBorder="1" applyAlignment="1">
      <alignment horizontal="left"/>
    </xf>
    <xf numFmtId="3" fontId="18" fillId="10" borderId="18" xfId="0" applyNumberFormat="1" applyFont="1" applyFill="1" applyBorder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18" borderId="18" xfId="0" applyFont="1" applyFill="1" applyBorder="1" applyAlignment="1">
      <alignment horizontal="left"/>
    </xf>
    <xf numFmtId="3" fontId="18" fillId="18" borderId="18" xfId="0" applyNumberFormat="1" applyFont="1" applyFill="1" applyBorder="1" applyAlignment="1">
      <alignment horizontal="right"/>
    </xf>
    <xf numFmtId="0" fontId="18" fillId="3" borderId="18" xfId="0" applyFont="1" applyFill="1" applyBorder="1"/>
    <xf numFmtId="3" fontId="18" fillId="3" borderId="18" xfId="0" applyNumberFormat="1" applyFont="1" applyFill="1" applyBorder="1" applyAlignment="1">
      <alignment horizontal="right"/>
    </xf>
    <xf numFmtId="0" fontId="19" fillId="2" borderId="5" xfId="0" applyFont="1" applyFill="1" applyBorder="1" applyAlignment="1">
      <alignment horizontal="left" vertical="top"/>
    </xf>
    <xf numFmtId="16" fontId="19" fillId="2" borderId="5" xfId="0" applyNumberFormat="1" applyFont="1" applyFill="1" applyBorder="1" applyAlignment="1">
      <alignment vertical="top"/>
    </xf>
    <xf numFmtId="3" fontId="19" fillId="19" borderId="5" xfId="0" applyNumberFormat="1" applyFont="1" applyFill="1" applyBorder="1" applyAlignment="1">
      <alignment vertical="top"/>
    </xf>
    <xf numFmtId="3" fontId="19" fillId="19" borderId="5" xfId="1" applyNumberFormat="1" applyFont="1" applyFill="1" applyBorder="1" applyAlignment="1">
      <alignment vertical="top"/>
    </xf>
    <xf numFmtId="3" fontId="0" fillId="0" borderId="0" xfId="0" applyNumberFormat="1"/>
    <xf numFmtId="0" fontId="5" fillId="19" borderId="1" xfId="0" applyFont="1" applyFill="1" applyBorder="1"/>
    <xf numFmtId="187" fontId="5" fillId="4" borderId="2" xfId="1" applyNumberFormat="1" applyFont="1" applyFill="1" applyBorder="1" applyAlignment="1">
      <alignment vertical="center"/>
    </xf>
    <xf numFmtId="187" fontId="5" fillId="4" borderId="3" xfId="1" applyNumberFormat="1" applyFont="1" applyFill="1" applyBorder="1" applyAlignment="1">
      <alignment vertical="center"/>
    </xf>
    <xf numFmtId="0" fontId="5" fillId="19" borderId="4" xfId="0" applyFont="1" applyFill="1" applyBorder="1"/>
    <xf numFmtId="187" fontId="3" fillId="4" borderId="5" xfId="1" applyNumberFormat="1" applyFont="1" applyFill="1" applyBorder="1" applyAlignment="1">
      <alignment vertical="center"/>
    </xf>
    <xf numFmtId="0" fontId="5" fillId="21" borderId="6" xfId="0" applyFont="1" applyFill="1" applyBorder="1"/>
    <xf numFmtId="187" fontId="21" fillId="21" borderId="8" xfId="1" applyNumberFormat="1" applyFont="1" applyFill="1" applyBorder="1" applyAlignment="1">
      <alignment vertical="center"/>
    </xf>
    <xf numFmtId="187" fontId="21" fillId="21" borderId="9" xfId="1" applyNumberFormat="1" applyFont="1" applyFill="1" applyBorder="1" applyAlignment="1">
      <alignment vertical="center"/>
    </xf>
    <xf numFmtId="0" fontId="20" fillId="14" borderId="22" xfId="0" applyFont="1" applyFill="1" applyBorder="1" applyAlignment="1">
      <alignment horizontal="center" vertical="center"/>
    </xf>
    <xf numFmtId="0" fontId="20" fillId="14" borderId="23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top"/>
    </xf>
    <xf numFmtId="0" fontId="3" fillId="20" borderId="4" xfId="0" applyFont="1" applyFill="1" applyBorder="1" applyAlignment="1">
      <alignment horizontal="center" vertical="top"/>
    </xf>
    <xf numFmtId="16" fontId="3" fillId="20" borderId="4" xfId="0" applyNumberFormat="1" applyFont="1" applyFill="1" applyBorder="1" applyAlignment="1">
      <alignment horizontal="center" vertical="top"/>
    </xf>
    <xf numFmtId="16" fontId="3" fillId="6" borderId="6" xfId="0" applyNumberFormat="1" applyFont="1" applyFill="1" applyBorder="1" applyAlignment="1">
      <alignment horizontal="center" vertical="top"/>
    </xf>
    <xf numFmtId="3" fontId="3" fillId="6" borderId="7" xfId="1" applyNumberFormat="1" applyFont="1" applyFill="1" applyBorder="1" applyAlignment="1">
      <alignment horizontal="center" vertical="top"/>
    </xf>
    <xf numFmtId="3" fontId="3" fillId="6" borderId="24" xfId="1" applyNumberFormat="1" applyFont="1" applyFill="1" applyBorder="1" applyAlignment="1">
      <alignment horizontal="center" vertical="top"/>
    </xf>
    <xf numFmtId="3" fontId="3" fillId="4" borderId="2" xfId="0" applyNumberFormat="1" applyFont="1" applyFill="1" applyBorder="1" applyAlignment="1">
      <alignment horizontal="center" vertical="top"/>
    </xf>
    <xf numFmtId="3" fontId="3" fillId="4" borderId="3" xfId="1" applyNumberFormat="1" applyFont="1" applyFill="1" applyBorder="1" applyAlignment="1">
      <alignment horizontal="center" vertical="top"/>
    </xf>
    <xf numFmtId="3" fontId="3" fillId="4" borderId="5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20" fillId="8" borderId="25" xfId="0" applyFont="1" applyFill="1" applyBorder="1" applyAlignment="1">
      <alignment horizontal="center" vertical="top" wrapText="1"/>
    </xf>
    <xf numFmtId="3" fontId="20" fillId="8" borderId="8" xfId="0" applyNumberFormat="1" applyFont="1" applyFill="1" applyBorder="1" applyAlignment="1">
      <alignment horizontal="center" vertical="top" wrapText="1"/>
    </xf>
    <xf numFmtId="3" fontId="20" fillId="8" borderId="9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0" fontId="4" fillId="6" borderId="14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14" fillId="10" borderId="15" xfId="0" applyFont="1" applyFill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4" fillId="9" borderId="15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14" borderId="19" xfId="0" applyFont="1" applyFill="1" applyBorder="1" applyAlignment="1">
      <alignment horizontal="center" vertical="top"/>
    </xf>
    <xf numFmtId="0" fontId="18" fillId="14" borderId="20" xfId="0" applyFont="1" applyFill="1" applyBorder="1" applyAlignment="1">
      <alignment horizontal="center" vertical="top"/>
    </xf>
    <xf numFmtId="0" fontId="18" fillId="14" borderId="21" xfId="0" applyFont="1" applyFill="1" applyBorder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4" fillId="14" borderId="26" xfId="0" applyFont="1" applyFill="1" applyBorder="1" applyAlignment="1">
      <alignment horizontal="center" vertical="center"/>
    </xf>
    <xf numFmtId="0" fontId="4" fillId="14" borderId="30" xfId="0" applyFont="1" applyFill="1" applyBorder="1" applyAlignment="1">
      <alignment horizontal="center" vertical="center"/>
    </xf>
    <xf numFmtId="0" fontId="20" fillId="14" borderId="27" xfId="0" applyFont="1" applyFill="1" applyBorder="1" applyAlignment="1">
      <alignment horizontal="center" vertical="center"/>
    </xf>
    <xf numFmtId="0" fontId="20" fillId="14" borderId="28" xfId="0" applyFont="1" applyFill="1" applyBorder="1" applyAlignment="1">
      <alignment horizontal="center" vertical="center"/>
    </xf>
    <xf numFmtId="0" fontId="20" fillId="14" borderId="29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8" borderId="19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/>
    </xf>
    <xf numFmtId="0" fontId="20" fillId="8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18" fillId="0" borderId="18" xfId="0" applyNumberFormat="1" applyFont="1" applyBorder="1" applyAlignment="1">
      <alignment horizontal="right"/>
    </xf>
  </cellXfs>
  <cellStyles count="5">
    <cellStyle name="Comma 149" xfId="3" xr:uid="{B93BC55B-A435-4B6C-A51F-AA0633F7F9CA}"/>
    <cellStyle name="Comma 6" xfId="4" xr:uid="{F597688F-BA9B-48E4-B59E-11D70D88D27A}"/>
    <cellStyle name="Normal 149" xfId="2" xr:uid="{86E5760C-424A-43EF-AB52-271E800B31CE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B6D7B4"/>
      <color rgb="FFFFCC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&#3586;&#3657;&#3629;&#3617;&#3641;&#3621;&#3611;&#3619;&#3632;&#3594;&#3634;&#3585;&#3619;&#3585;&#3621;&#3634;&#3591;&#3611;&#3637;%2025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ANALYS"/>
      <sheetName val="PROCESS"/>
      <sheetName val="OUTPUT"/>
    </sheetNames>
    <sheetDataSet>
      <sheetData sheetId="0"/>
      <sheetData sheetId="1"/>
      <sheetData sheetId="2">
        <row r="4">
          <cell r="B4">
            <v>858.60263653483992</v>
          </cell>
          <cell r="D4">
            <v>807.44179775280895</v>
          </cell>
          <cell r="G4">
            <v>4059.3235737734008</v>
          </cell>
          <cell r="I4">
            <v>3817.3178346064428</v>
          </cell>
          <cell r="L4">
            <v>5842.9453446855259</v>
          </cell>
          <cell r="N4">
            <v>5540.7717033499002</v>
          </cell>
        </row>
        <row r="5">
          <cell r="B5">
            <v>1258.0200878844946</v>
          </cell>
          <cell r="D5">
            <v>1115.6260674157304</v>
          </cell>
          <cell r="G5">
            <v>5785.6321533138143</v>
          </cell>
          <cell r="I5">
            <v>5491.3163638088909</v>
          </cell>
          <cell r="L5">
            <v>8558.1240196527215</v>
          </cell>
          <cell r="N5">
            <v>8297.9289356483569</v>
          </cell>
        </row>
        <row r="6">
          <cell r="B6">
            <v>777.40238543628379</v>
          </cell>
          <cell r="D6">
            <v>723.09662921348308</v>
          </cell>
          <cell r="G6">
            <v>3899.8445568272559</v>
          </cell>
          <cell r="I6">
            <v>3552.6213407980263</v>
          </cell>
          <cell r="L6">
            <v>5726.8365223229275</v>
          </cell>
          <cell r="N6">
            <v>5337.6357709933518</v>
          </cell>
        </row>
        <row r="7">
          <cell r="B7">
            <v>240.72504708097929</v>
          </cell>
          <cell r="D7">
            <v>245.14067415730338</v>
          </cell>
          <cell r="G7">
            <v>1063.3963268565344</v>
          </cell>
          <cell r="I7">
            <v>997.64582246050202</v>
          </cell>
          <cell r="L7">
            <v>1588.2975678232476</v>
          </cell>
          <cell r="N7">
            <v>1407.6189892209386</v>
          </cell>
        </row>
        <row r="8">
          <cell r="B8">
            <v>362.52542372881356</v>
          </cell>
          <cell r="D8">
            <v>315.42831460674159</v>
          </cell>
          <cell r="G8">
            <v>1505.5881465708455</v>
          </cell>
          <cell r="I8">
            <v>1401.9623286046401</v>
          </cell>
          <cell r="L8">
            <v>2074.2977204064819</v>
          </cell>
          <cell r="N8">
            <v>1906.782159685019</v>
          </cell>
        </row>
        <row r="9">
          <cell r="B9">
            <v>1062.7005649717514</v>
          </cell>
          <cell r="D9">
            <v>1039.9316853932585</v>
          </cell>
          <cell r="G9">
            <v>5247.1315766125454</v>
          </cell>
          <cell r="I9">
            <v>4824.4052758931539</v>
          </cell>
          <cell r="L9">
            <v>7478.2031798345997</v>
          </cell>
          <cell r="N9">
            <v>7155.6513264054738</v>
          </cell>
        </row>
        <row r="10">
          <cell r="B10">
            <v>218.7790332705587</v>
          </cell>
          <cell r="D10">
            <v>202.8867415730337</v>
          </cell>
          <cell r="G10">
            <v>981.55008428710846</v>
          </cell>
          <cell r="I10">
            <v>991.40802770792811</v>
          </cell>
          <cell r="L10">
            <v>1500.6782935091092</v>
          </cell>
          <cell r="N10">
            <v>1339.2264893823017</v>
          </cell>
        </row>
        <row r="15">
          <cell r="B15">
            <v>6175.011623673081</v>
          </cell>
          <cell r="D15">
            <v>5700.8706991734061</v>
          </cell>
          <cell r="G15">
            <v>6172.0316100688015</v>
          </cell>
          <cell r="I15">
            <v>5973.155122614261</v>
          </cell>
          <cell r="L15">
            <v>6126.2857570073129</v>
          </cell>
          <cell r="N15">
            <v>6506.1317949630229</v>
          </cell>
        </row>
        <row r="16">
          <cell r="B16">
            <v>9530.7351202980135</v>
          </cell>
          <cell r="D16">
            <v>9008.9562233296529</v>
          </cell>
          <cell r="G16">
            <v>9316.8191815644768</v>
          </cell>
          <cell r="I16">
            <v>9317.0838760831393</v>
          </cell>
          <cell r="L16">
            <v>9212.6253432292087</v>
          </cell>
          <cell r="N16">
            <v>11375.062314163002</v>
          </cell>
        </row>
        <row r="17">
          <cell r="B17">
            <v>6405.198442707896</v>
          </cell>
          <cell r="D17">
            <v>5951.9530900301397</v>
          </cell>
          <cell r="G17">
            <v>6541.5964466303776</v>
          </cell>
          <cell r="I17">
            <v>6424.3359574106589</v>
          </cell>
          <cell r="L17">
            <v>6528.4046434494194</v>
          </cell>
          <cell r="N17">
            <v>7062.1676789753237</v>
          </cell>
        </row>
        <row r="18">
          <cell r="B18">
            <v>1667.3532196173992</v>
          </cell>
          <cell r="D18">
            <v>1661.5452239563128</v>
          </cell>
          <cell r="G18">
            <v>1789.0524163466055</v>
          </cell>
          <cell r="I18">
            <v>1577.1365464121877</v>
          </cell>
          <cell r="L18">
            <v>1735.8595546855884</v>
          </cell>
          <cell r="N18">
            <v>1704.9363389158555</v>
          </cell>
        </row>
        <row r="19">
          <cell r="B19">
            <v>2237.8162059210708</v>
          </cell>
          <cell r="D19">
            <v>2164.7103339202054</v>
          </cell>
          <cell r="G19">
            <v>2268.1917327512365</v>
          </cell>
          <cell r="I19">
            <v>2151.0944667837121</v>
          </cell>
          <cell r="L19">
            <v>2174.0021749177608</v>
          </cell>
          <cell r="N19">
            <v>2290.7232204122088</v>
          </cell>
        </row>
        <row r="20">
          <cell r="B20">
            <v>8114.5857771055653</v>
          </cell>
          <cell r="D20">
            <v>7593.4917489779473</v>
          </cell>
          <cell r="G20">
            <v>8414.3239203116791</v>
          </cell>
          <cell r="I20">
            <v>8348.8418191085693</v>
          </cell>
          <cell r="L20">
            <v>9351.4643449419564</v>
          </cell>
          <cell r="N20">
            <v>8566.1577930824169</v>
          </cell>
        </row>
        <row r="21">
          <cell r="B21">
            <v>1572.2760552334537</v>
          </cell>
          <cell r="D21">
            <v>1429.4690698576587</v>
          </cell>
          <cell r="G21">
            <v>1689.4431212179825</v>
          </cell>
          <cell r="I21">
            <v>1522.236223594042</v>
          </cell>
          <cell r="L21">
            <v>1654.613027757388</v>
          </cell>
          <cell r="N21">
            <v>1843.4323616864469</v>
          </cell>
        </row>
        <row r="26">
          <cell r="B26">
            <v>7832.7277743292643</v>
          </cell>
          <cell r="D26">
            <v>8239.880737927293</v>
          </cell>
          <cell r="G26">
            <v>7550.3115572991546</v>
          </cell>
          <cell r="I26">
            <v>8336.3439283166899</v>
          </cell>
          <cell r="L26">
            <v>8011.3443768156039</v>
          </cell>
          <cell r="N26">
            <v>8952.2705666522379</v>
          </cell>
        </row>
        <row r="27">
          <cell r="B27">
            <v>10535.178058256892</v>
          </cell>
          <cell r="D27">
            <v>11850.932653282691</v>
          </cell>
          <cell r="G27">
            <v>10303.432588513366</v>
          </cell>
          <cell r="I27">
            <v>11349.953080420828</v>
          </cell>
          <cell r="L27">
            <v>10923.933969659243</v>
          </cell>
          <cell r="N27">
            <v>12596.848741574424</v>
          </cell>
        </row>
        <row r="28">
          <cell r="B28">
            <v>7789.9422948709107</v>
          </cell>
          <cell r="D28">
            <v>8349.6665436787844</v>
          </cell>
          <cell r="G28">
            <v>7200.662248105461</v>
          </cell>
          <cell r="I28">
            <v>8011.1060315620543</v>
          </cell>
          <cell r="L28">
            <v>7481.1325217872454</v>
          </cell>
          <cell r="N28">
            <v>8494.7942201059504</v>
          </cell>
        </row>
        <row r="29">
          <cell r="B29">
            <v>2076.5882704554338</v>
          </cell>
          <cell r="D29">
            <v>2028.5756918068366</v>
          </cell>
          <cell r="G29">
            <v>1954.0049708813567</v>
          </cell>
          <cell r="I29">
            <v>1905.2803807061341</v>
          </cell>
          <cell r="L29">
            <v>2060.5080462950154</v>
          </cell>
          <cell r="N29">
            <v>2042.344505596438</v>
          </cell>
        </row>
        <row r="30">
          <cell r="B30">
            <v>2678.5700163229649</v>
          </cell>
          <cell r="D30">
            <v>2824.770048833424</v>
          </cell>
          <cell r="G30">
            <v>2572.9508028948076</v>
          </cell>
          <cell r="I30">
            <v>2685.4582961840229</v>
          </cell>
          <cell r="L30">
            <v>2686.7505648545211</v>
          </cell>
          <cell r="N30">
            <v>2761.0906767258261</v>
          </cell>
        </row>
        <row r="31">
          <cell r="B31">
            <v>10471.497344644458</v>
          </cell>
          <cell r="D31">
            <v>10629.45287032013</v>
          </cell>
          <cell r="G31">
            <v>9468.9754136309366</v>
          </cell>
          <cell r="I31">
            <v>10594.339960770329</v>
          </cell>
          <cell r="L31">
            <v>10224.157652049615</v>
          </cell>
          <cell r="N31">
            <v>11610.71644713788</v>
          </cell>
        </row>
        <row r="32">
          <cell r="B32">
            <v>2112.4136607122332</v>
          </cell>
          <cell r="D32">
            <v>2152.2083559414</v>
          </cell>
          <cell r="G32">
            <v>1988.2637247496284</v>
          </cell>
          <cell r="I32">
            <v>1981.9225436875893</v>
          </cell>
          <cell r="L32">
            <v>1985.9310416378476</v>
          </cell>
          <cell r="N32">
            <v>2054.5438748376723</v>
          </cell>
        </row>
        <row r="37">
          <cell r="B37">
            <v>8630.775488599349</v>
          </cell>
          <cell r="D37">
            <v>9922.5535325407873</v>
          </cell>
          <cell r="G37">
            <v>8189.8897637795271</v>
          </cell>
          <cell r="I37">
            <v>9175.7009388891966</v>
          </cell>
          <cell r="L37">
            <v>7944.3145276253836</v>
          </cell>
          <cell r="N37">
            <v>9433.9086416554073</v>
          </cell>
        </row>
        <row r="38">
          <cell r="B38">
            <v>12928.022882736157</v>
          </cell>
          <cell r="D38">
            <v>14717.432223055228</v>
          </cell>
          <cell r="G38">
            <v>12051.038478680732</v>
          </cell>
          <cell r="I38">
            <v>14015.895726117353</v>
          </cell>
          <cell r="L38">
            <v>11109.400060477774</v>
          </cell>
          <cell r="N38">
            <v>12786.190675378039</v>
          </cell>
        </row>
        <row r="39">
          <cell r="B39">
            <v>8321.381738599348</v>
          </cell>
          <cell r="D39">
            <v>9918.531826782335</v>
          </cell>
          <cell r="G39">
            <v>8000.243945921854</v>
          </cell>
          <cell r="I39">
            <v>9671.359360301034</v>
          </cell>
          <cell r="L39">
            <v>8182.0721413451984</v>
          </cell>
          <cell r="N39">
            <v>10268.485109848414</v>
          </cell>
        </row>
        <row r="40">
          <cell r="B40">
            <v>2269.5515675895767</v>
          </cell>
          <cell r="D40">
            <v>2240.0901074577846</v>
          </cell>
          <cell r="G40">
            <v>2224.5755459812808</v>
          </cell>
          <cell r="I40">
            <v>2179.288325678343</v>
          </cell>
          <cell r="L40">
            <v>2178.9431940904574</v>
          </cell>
          <cell r="N40">
            <v>2389.9235225527032</v>
          </cell>
        </row>
        <row r="41">
          <cell r="B41">
            <v>2952.8380903908796</v>
          </cell>
          <cell r="D41">
            <v>3098.7242868872941</v>
          </cell>
          <cell r="G41">
            <v>2831.6428465309759</v>
          </cell>
          <cell r="I41">
            <v>2995.0210281666759</v>
          </cell>
          <cell r="L41">
            <v>2704.6182556481922</v>
          </cell>
          <cell r="N41">
            <v>2899.0551000388682</v>
          </cell>
        </row>
        <row r="42">
          <cell r="B42">
            <v>11808.360158794789</v>
          </cell>
          <cell r="D42">
            <v>13846.732926350362</v>
          </cell>
          <cell r="G42">
            <v>11677.767345119595</v>
          </cell>
          <cell r="I42">
            <v>13802.180657775811</v>
          </cell>
          <cell r="L42">
            <v>11807.624951401789</v>
          </cell>
          <cell r="N42">
            <v>13779.496400081438</v>
          </cell>
        </row>
        <row r="43">
          <cell r="B43">
            <v>2209.0837337133548</v>
          </cell>
          <cell r="D43">
            <v>2278.2854592838526</v>
          </cell>
          <cell r="G43">
            <v>2142.2919328480166</v>
          </cell>
          <cell r="I43">
            <v>2373.9429657093319</v>
          </cell>
          <cell r="L43">
            <v>2370.5537604216165</v>
          </cell>
          <cell r="N43">
            <v>2471.7838938347923</v>
          </cell>
        </row>
        <row r="48">
          <cell r="B48">
            <v>7210.909045175571</v>
          </cell>
          <cell r="D48">
            <v>8825.4594163007168</v>
          </cell>
          <cell r="G48">
            <v>5958.0371618273712</v>
          </cell>
          <cell r="I48">
            <v>7272.9846401286695</v>
          </cell>
          <cell r="L48">
            <v>4075.9990853511772</v>
          </cell>
          <cell r="N48">
            <v>5294.2771722902362</v>
          </cell>
        </row>
        <row r="49">
          <cell r="B49">
            <v>8790.0633866586177</v>
          </cell>
          <cell r="D49">
            <v>10439.195364864581</v>
          </cell>
          <cell r="G49">
            <v>6356.012684570409</v>
          </cell>
          <cell r="I49">
            <v>7762.0562391100393</v>
          </cell>
          <cell r="L49">
            <v>4052.5120589226399</v>
          </cell>
          <cell r="N49">
            <v>5533.9459166915494</v>
          </cell>
        </row>
        <row r="50">
          <cell r="B50">
            <v>7000.4874735888925</v>
          </cell>
          <cell r="D50">
            <v>8982.1713277162617</v>
          </cell>
          <cell r="G50">
            <v>5489.0293330690711</v>
          </cell>
          <cell r="I50">
            <v>7140.7505696287362</v>
          </cell>
          <cell r="L50">
            <v>3866.5730996967218</v>
          </cell>
          <cell r="N50">
            <v>5206.2355927142435</v>
          </cell>
        </row>
        <row r="51">
          <cell r="B51">
            <v>2118.1114800281716</v>
          </cell>
          <cell r="D51">
            <v>2235.648813901204</v>
          </cell>
          <cell r="G51">
            <v>1568.6568229115053</v>
          </cell>
          <cell r="I51">
            <v>1796.9661171424741</v>
          </cell>
          <cell r="L51">
            <v>1129.3772685697782</v>
          </cell>
          <cell r="N51">
            <v>1255.1251492982981</v>
          </cell>
        </row>
        <row r="52">
          <cell r="B52">
            <v>2409.9225274172454</v>
          </cell>
          <cell r="D52">
            <v>2607.5671842497845</v>
          </cell>
          <cell r="G52">
            <v>1840.1095035179862</v>
          </cell>
          <cell r="I52">
            <v>2051.6834740651384</v>
          </cell>
          <cell r="L52">
            <v>1263.4276705338661</v>
          </cell>
          <cell r="N52">
            <v>1474.2508584652135</v>
          </cell>
        </row>
        <row r="53">
          <cell r="B53">
            <v>10131.997182815172</v>
          </cell>
          <cell r="D53">
            <v>12110.458470783518</v>
          </cell>
          <cell r="G53">
            <v>7465.284312753939</v>
          </cell>
          <cell r="I53">
            <v>9312.8896394585172</v>
          </cell>
          <cell r="L53">
            <v>5216.0984932364127</v>
          </cell>
          <cell r="N53">
            <v>6620.7485443415944</v>
          </cell>
        </row>
        <row r="54">
          <cell r="B54">
            <v>2094.3050608713152</v>
          </cell>
          <cell r="D54">
            <v>2392.3362679385623</v>
          </cell>
          <cell r="G54">
            <v>1595.8751362600337</v>
          </cell>
          <cell r="I54">
            <v>1968.0648706607694</v>
          </cell>
          <cell r="L54">
            <v>1168.5223126173398</v>
          </cell>
          <cell r="N54">
            <v>1407.7305538966855</v>
          </cell>
        </row>
        <row r="59">
          <cell r="B59">
            <v>2630.1886871802062</v>
          </cell>
          <cell r="D59">
            <v>3572.6479883563779</v>
          </cell>
          <cell r="G59">
            <v>1528.5489949748744</v>
          </cell>
          <cell r="I59">
            <v>2069.7437538353643</v>
          </cell>
          <cell r="L59">
            <v>1171.0508352203733</v>
          </cell>
          <cell r="N59">
            <v>2917.6902756856757</v>
          </cell>
        </row>
        <row r="60">
          <cell r="B60">
            <v>2941.2169341837807</v>
          </cell>
          <cell r="D60">
            <v>3890.4664726063002</v>
          </cell>
          <cell r="G60">
            <v>1608.179648241206</v>
          </cell>
          <cell r="I60">
            <v>2185.7462084684844</v>
          </cell>
          <cell r="L60">
            <v>1169.1027534376944</v>
          </cell>
          <cell r="N60">
            <v>2791.949705308491</v>
          </cell>
        </row>
        <row r="61">
          <cell r="B61">
            <v>2522.3007640008409</v>
          </cell>
          <cell r="D61">
            <v>3607.3231105104483</v>
          </cell>
          <cell r="G61">
            <v>1397.4497487437186</v>
          </cell>
          <cell r="I61">
            <v>2120.9781712983254</v>
          </cell>
          <cell r="L61">
            <v>1193.5024777657445</v>
          </cell>
          <cell r="N61">
            <v>2449.5484598198491</v>
          </cell>
        </row>
        <row r="62">
          <cell r="B62">
            <v>871.93516506623678</v>
          </cell>
          <cell r="D62">
            <v>1004.7625532799667</v>
          </cell>
          <cell r="G62">
            <v>461.3040201005025</v>
          </cell>
          <cell r="I62">
            <v>655.48049443324271</v>
          </cell>
          <cell r="L62">
            <v>1330.3065209543497</v>
          </cell>
          <cell r="N62">
            <v>1030.6144848711547</v>
          </cell>
        </row>
        <row r="63">
          <cell r="B63">
            <v>924.33707156374851</v>
          </cell>
          <cell r="D63">
            <v>1166.5797899989605</v>
          </cell>
          <cell r="G63">
            <v>483.6394472361809</v>
          </cell>
          <cell r="I63">
            <v>700.9147891645481</v>
          </cell>
          <cell r="L63">
            <v>1333.6182599849035</v>
          </cell>
          <cell r="N63">
            <v>1055.278981368218</v>
          </cell>
        </row>
        <row r="64">
          <cell r="B64">
            <v>3549.6098689282962</v>
          </cell>
          <cell r="D64">
            <v>4923.0145545274972</v>
          </cell>
          <cell r="G64">
            <v>2015.072864321608</v>
          </cell>
          <cell r="I64">
            <v>3052.8312439729989</v>
          </cell>
          <cell r="L64">
            <v>1175.5314233205345</v>
          </cell>
          <cell r="N64">
            <v>2866.4268123780544</v>
          </cell>
        </row>
        <row r="65">
          <cell r="B65">
            <v>827.19681783135911</v>
          </cell>
          <cell r="D65">
            <v>1073.1495997504937</v>
          </cell>
          <cell r="G65">
            <v>466.15954773869345</v>
          </cell>
          <cell r="I65">
            <v>621.64644516524936</v>
          </cell>
          <cell r="L65">
            <v>1332.8877293163991</v>
          </cell>
          <cell r="N65">
            <v>1019.4912805685575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6F988-15D0-4CE9-94D9-C7D84B1B3F7C}">
  <dimension ref="A1:S25"/>
  <sheetViews>
    <sheetView tabSelected="1" zoomScaleNormal="100" workbookViewId="0">
      <selection sqref="A1:M1"/>
    </sheetView>
  </sheetViews>
  <sheetFormatPr defaultRowHeight="14.25" x14ac:dyDescent="0.2"/>
  <cols>
    <col min="1" max="1" width="12.125" customWidth="1"/>
    <col min="5" max="5" width="12.875" bestFit="1" customWidth="1"/>
    <col min="9" max="9" width="14.625" bestFit="1" customWidth="1"/>
    <col min="11" max="11" width="9.625" customWidth="1"/>
    <col min="12" max="12" width="10.125" bestFit="1" customWidth="1"/>
  </cols>
  <sheetData>
    <row r="1" spans="1:18" ht="31.5" thickBot="1" x14ac:dyDescent="0.25">
      <c r="A1" s="107" t="s">
        <v>84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8" s="1" customFormat="1" ht="27" customHeight="1" thickBot="1" x14ac:dyDescent="0.7">
      <c r="A2" s="112" t="s">
        <v>0</v>
      </c>
      <c r="B2" s="113" t="s">
        <v>1</v>
      </c>
      <c r="C2" s="113"/>
      <c r="D2" s="113"/>
      <c r="E2" s="113"/>
      <c r="F2" s="114" t="s">
        <v>2</v>
      </c>
      <c r="G2" s="114"/>
      <c r="H2" s="114"/>
      <c r="I2" s="114"/>
      <c r="J2" s="115" t="s">
        <v>3</v>
      </c>
      <c r="K2" s="115"/>
      <c r="L2" s="115"/>
      <c r="M2" s="115"/>
    </row>
    <row r="3" spans="1:18" s="2" customFormat="1" ht="23.25" customHeight="1" thickBot="1" x14ac:dyDescent="0.55000000000000004">
      <c r="A3" s="112"/>
      <c r="B3" s="35" t="s">
        <v>4</v>
      </c>
      <c r="C3" s="35" t="s">
        <v>5</v>
      </c>
      <c r="D3" s="35" t="s">
        <v>3</v>
      </c>
      <c r="E3" s="35" t="s">
        <v>6</v>
      </c>
      <c r="F3" s="36" t="s">
        <v>4</v>
      </c>
      <c r="G3" s="36" t="s">
        <v>5</v>
      </c>
      <c r="H3" s="36" t="s">
        <v>3</v>
      </c>
      <c r="I3" s="36" t="s">
        <v>6</v>
      </c>
      <c r="J3" s="37" t="s">
        <v>4</v>
      </c>
      <c r="K3" s="37" t="s">
        <v>5</v>
      </c>
      <c r="L3" s="37" t="s">
        <v>3</v>
      </c>
      <c r="M3" s="37" t="s">
        <v>6</v>
      </c>
      <c r="N3" s="13"/>
      <c r="O3" s="14"/>
      <c r="P3" s="14"/>
      <c r="Q3" s="14"/>
      <c r="R3" s="14"/>
    </row>
    <row r="4" spans="1:18" s="7" customFormat="1" ht="24" customHeight="1" x14ac:dyDescent="0.65">
      <c r="A4" s="3" t="s">
        <v>7</v>
      </c>
      <c r="B4" s="25">
        <v>62409</v>
      </c>
      <c r="C4" s="25">
        <v>69315</v>
      </c>
      <c r="D4" s="25">
        <f>SUM(B4:C4)</f>
        <v>131724</v>
      </c>
      <c r="E4" s="25">
        <v>70682</v>
      </c>
      <c r="F4" s="26">
        <v>40265</v>
      </c>
      <c r="G4" s="26">
        <v>45192</v>
      </c>
      <c r="H4" s="25">
        <f>SUM(F4:G4)</f>
        <v>85457</v>
      </c>
      <c r="I4" s="4">
        <v>49616</v>
      </c>
      <c r="J4" s="5">
        <v>102674</v>
      </c>
      <c r="K4" s="5">
        <v>114507</v>
      </c>
      <c r="L4" s="5">
        <f>SUM(J4:K4)</f>
        <v>217181</v>
      </c>
      <c r="M4" s="6">
        <v>120298</v>
      </c>
      <c r="N4"/>
      <c r="O4"/>
      <c r="P4"/>
      <c r="Q4"/>
      <c r="R4"/>
    </row>
    <row r="5" spans="1:18" s="7" customFormat="1" ht="24" customHeight="1" x14ac:dyDescent="0.65">
      <c r="A5" s="8" t="s">
        <v>8</v>
      </c>
      <c r="B5" s="25">
        <v>71939</v>
      </c>
      <c r="C5" s="25">
        <v>79550</v>
      </c>
      <c r="D5" s="25">
        <f t="shared" ref="D5:D10" si="0">SUM(B5:C5)</f>
        <v>151489</v>
      </c>
      <c r="E5" s="25">
        <v>73775</v>
      </c>
      <c r="F5" s="26">
        <v>67005</v>
      </c>
      <c r="G5" s="26">
        <v>76789</v>
      </c>
      <c r="H5" s="25">
        <f t="shared" ref="H5:H10" si="1">SUM(F5:G5)</f>
        <v>143794</v>
      </c>
      <c r="I5" s="9">
        <v>116851</v>
      </c>
      <c r="J5" s="5">
        <v>138944</v>
      </c>
      <c r="K5" s="5">
        <v>156339</v>
      </c>
      <c r="L5" s="5">
        <f t="shared" ref="L5:L11" si="2">SUM(J5:K5)</f>
        <v>295283</v>
      </c>
      <c r="M5" s="6">
        <v>190626</v>
      </c>
      <c r="N5" s="2"/>
      <c r="O5" s="2"/>
      <c r="P5" s="2"/>
      <c r="Q5" s="2"/>
      <c r="R5" s="2"/>
    </row>
    <row r="6" spans="1:18" s="7" customFormat="1" ht="24" customHeight="1" x14ac:dyDescent="0.65">
      <c r="A6" s="8" t="s">
        <v>9</v>
      </c>
      <c r="B6" s="25">
        <v>0</v>
      </c>
      <c r="C6" s="25">
        <v>0</v>
      </c>
      <c r="D6" s="25">
        <f t="shared" si="0"/>
        <v>0</v>
      </c>
      <c r="E6" s="25">
        <v>0</v>
      </c>
      <c r="F6" s="26">
        <v>100533</v>
      </c>
      <c r="G6" s="26">
        <v>114928</v>
      </c>
      <c r="H6" s="25">
        <f t="shared" si="1"/>
        <v>215461</v>
      </c>
      <c r="I6" s="9">
        <v>125892</v>
      </c>
      <c r="J6" s="5">
        <v>100533</v>
      </c>
      <c r="K6" s="5">
        <v>114928</v>
      </c>
      <c r="L6" s="5">
        <f t="shared" si="2"/>
        <v>215461</v>
      </c>
      <c r="M6" s="6">
        <v>125892</v>
      </c>
      <c r="N6" s="2"/>
      <c r="O6" s="2"/>
      <c r="P6" s="2"/>
      <c r="Q6" s="2"/>
      <c r="R6" s="2"/>
    </row>
    <row r="7" spans="1:18" s="7" customFormat="1" ht="24" customHeight="1" x14ac:dyDescent="0.65">
      <c r="A7" s="8" t="s">
        <v>10</v>
      </c>
      <c r="B7" s="25">
        <v>25924</v>
      </c>
      <c r="C7" s="25">
        <v>26482</v>
      </c>
      <c r="D7" s="25">
        <f t="shared" si="0"/>
        <v>52406</v>
      </c>
      <c r="E7" s="25">
        <v>17352</v>
      </c>
      <c r="F7" s="26">
        <v>1777</v>
      </c>
      <c r="G7" s="26">
        <v>1873</v>
      </c>
      <c r="H7" s="25">
        <f t="shared" si="1"/>
        <v>3650</v>
      </c>
      <c r="I7" s="9">
        <v>1921</v>
      </c>
      <c r="J7" s="5">
        <v>27701</v>
      </c>
      <c r="K7" s="5">
        <v>28355</v>
      </c>
      <c r="L7" s="5">
        <f t="shared" si="2"/>
        <v>56056</v>
      </c>
      <c r="M7" s="6">
        <v>19273</v>
      </c>
    </row>
    <row r="8" spans="1:18" s="7" customFormat="1" ht="24" customHeight="1" x14ac:dyDescent="0.65">
      <c r="A8" s="8" t="s">
        <v>11</v>
      </c>
      <c r="B8" s="25">
        <v>29536</v>
      </c>
      <c r="C8" s="25">
        <v>31081</v>
      </c>
      <c r="D8" s="25">
        <f t="shared" si="0"/>
        <v>60617</v>
      </c>
      <c r="E8" s="25">
        <v>30820</v>
      </c>
      <c r="F8" s="26">
        <v>5042</v>
      </c>
      <c r="G8" s="26">
        <v>5484</v>
      </c>
      <c r="H8" s="25">
        <f t="shared" si="1"/>
        <v>10526</v>
      </c>
      <c r="I8" s="9">
        <v>5743</v>
      </c>
      <c r="J8" s="5">
        <v>34578</v>
      </c>
      <c r="K8" s="5">
        <v>36565</v>
      </c>
      <c r="L8" s="5">
        <f t="shared" si="2"/>
        <v>71143</v>
      </c>
      <c r="M8" s="6">
        <v>36563</v>
      </c>
    </row>
    <row r="9" spans="1:18" s="7" customFormat="1" ht="24" customHeight="1" x14ac:dyDescent="0.65">
      <c r="A9" s="10" t="s">
        <v>12</v>
      </c>
      <c r="B9" s="25">
        <v>42873</v>
      </c>
      <c r="C9" s="25">
        <v>45776</v>
      </c>
      <c r="D9" s="25">
        <f t="shared" si="0"/>
        <v>88649</v>
      </c>
      <c r="E9" s="25">
        <v>44852</v>
      </c>
      <c r="F9" s="26">
        <v>94338</v>
      </c>
      <c r="G9" s="26">
        <v>107061</v>
      </c>
      <c r="H9" s="25">
        <f t="shared" si="1"/>
        <v>201399</v>
      </c>
      <c r="I9" s="9">
        <v>113705</v>
      </c>
      <c r="J9" s="5">
        <v>137211</v>
      </c>
      <c r="K9" s="5">
        <v>152837</v>
      </c>
      <c r="L9" s="5">
        <f t="shared" si="2"/>
        <v>290048</v>
      </c>
      <c r="M9" s="6">
        <v>158557</v>
      </c>
    </row>
    <row r="10" spans="1:18" s="7" customFormat="1" ht="24" customHeight="1" x14ac:dyDescent="0.65">
      <c r="A10" s="8" t="s">
        <v>13</v>
      </c>
      <c r="B10" s="25">
        <v>21852</v>
      </c>
      <c r="C10" s="25">
        <v>23423</v>
      </c>
      <c r="D10" s="25">
        <f t="shared" si="0"/>
        <v>45275</v>
      </c>
      <c r="E10" s="25">
        <v>20899</v>
      </c>
      <c r="F10" s="26">
        <v>5384</v>
      </c>
      <c r="G10" s="26">
        <v>5701</v>
      </c>
      <c r="H10" s="25">
        <f t="shared" si="1"/>
        <v>11085</v>
      </c>
      <c r="I10" s="9">
        <v>4938</v>
      </c>
      <c r="J10" s="5">
        <v>27236</v>
      </c>
      <c r="K10" s="5">
        <v>29124</v>
      </c>
      <c r="L10" s="5">
        <f t="shared" si="2"/>
        <v>56360</v>
      </c>
      <c r="M10" s="6">
        <v>25837</v>
      </c>
    </row>
    <row r="11" spans="1:18" s="1" customFormat="1" ht="24" customHeight="1" thickBot="1" x14ac:dyDescent="0.7">
      <c r="A11" s="11" t="s">
        <v>14</v>
      </c>
      <c r="B11" s="27">
        <f>SUM(B4:B10)</f>
        <v>254533</v>
      </c>
      <c r="C11" s="27">
        <f t="shared" ref="C11:D11" si="3">SUM(C4:C10)</f>
        <v>275627</v>
      </c>
      <c r="D11" s="27">
        <f t="shared" si="3"/>
        <v>530160</v>
      </c>
      <c r="E11" s="27">
        <f>SUM(E4:E10)</f>
        <v>258380</v>
      </c>
      <c r="F11" s="29">
        <f>SUM(F4:F10)</f>
        <v>314344</v>
      </c>
      <c r="G11" s="29">
        <f>SUM(G4:G10)</f>
        <v>357028</v>
      </c>
      <c r="H11" s="30">
        <f t="shared" ref="H11" si="4">SUM(F11:G11)</f>
        <v>671372</v>
      </c>
      <c r="I11" s="29">
        <f>SUM(I4:I10)</f>
        <v>418666</v>
      </c>
      <c r="J11" s="32">
        <f>SUM(J4:J10)</f>
        <v>568877</v>
      </c>
      <c r="K11" s="32">
        <f>SUM(K4:K10)</f>
        <v>632655</v>
      </c>
      <c r="L11" s="18">
        <f t="shared" si="2"/>
        <v>1201532</v>
      </c>
      <c r="M11" s="33">
        <f>SUM(M4:M10)</f>
        <v>677046</v>
      </c>
      <c r="N11" s="7"/>
      <c r="O11" s="7"/>
      <c r="P11" s="7"/>
      <c r="Q11" s="7"/>
      <c r="R11" s="7"/>
    </row>
    <row r="12" spans="1:18" s="14" customFormat="1" ht="21" customHeight="1" x14ac:dyDescent="0.65">
      <c r="A12" s="24" t="s">
        <v>15</v>
      </c>
      <c r="B12" s="12"/>
      <c r="C12" s="12"/>
      <c r="D12" s="12"/>
      <c r="E12" s="12"/>
      <c r="F12" s="12"/>
      <c r="G12" s="12"/>
      <c r="H12" s="12"/>
      <c r="I12" s="12"/>
      <c r="J12" s="13"/>
      <c r="K12" s="13"/>
      <c r="L12" s="13"/>
      <c r="M12" s="13"/>
      <c r="N12" s="7"/>
      <c r="O12" s="7"/>
      <c r="P12" s="7"/>
      <c r="Q12" s="7"/>
      <c r="R12" s="7"/>
    </row>
    <row r="13" spans="1:18" ht="31.5" thickBot="1" x14ac:dyDescent="0.7">
      <c r="A13" s="116" t="s">
        <v>83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7"/>
      <c r="O13" s="7"/>
      <c r="P13" s="7"/>
      <c r="Q13" s="7"/>
      <c r="R13" s="7"/>
    </row>
    <row r="14" spans="1:18" s="2" customFormat="1" ht="21.75" customHeight="1" thickBot="1" x14ac:dyDescent="0.25">
      <c r="A14" s="108" t="s">
        <v>0</v>
      </c>
      <c r="B14" s="109" t="s">
        <v>1</v>
      </c>
      <c r="C14" s="109"/>
      <c r="D14" s="109"/>
      <c r="E14" s="109"/>
      <c r="F14" s="110" t="s">
        <v>2</v>
      </c>
      <c r="G14" s="110"/>
      <c r="H14" s="110"/>
      <c r="I14" s="110"/>
      <c r="J14" s="111" t="s">
        <v>3</v>
      </c>
      <c r="K14" s="111"/>
      <c r="L14" s="111"/>
      <c r="M14" s="111"/>
    </row>
    <row r="15" spans="1:18" s="2" customFormat="1" ht="21.75" customHeight="1" thickBot="1" x14ac:dyDescent="0.25">
      <c r="A15" s="108"/>
      <c r="B15" s="35" t="s">
        <v>4</v>
      </c>
      <c r="C15" s="35" t="s">
        <v>5</v>
      </c>
      <c r="D15" s="35" t="s">
        <v>3</v>
      </c>
      <c r="E15" s="35" t="s">
        <v>6</v>
      </c>
      <c r="F15" s="36" t="s">
        <v>4</v>
      </c>
      <c r="G15" s="36" t="s">
        <v>5</v>
      </c>
      <c r="H15" s="36" t="s">
        <v>3</v>
      </c>
      <c r="I15" s="36" t="s">
        <v>6</v>
      </c>
      <c r="J15" s="37" t="s">
        <v>4</v>
      </c>
      <c r="K15" s="37" t="s">
        <v>5</v>
      </c>
      <c r="L15" s="37" t="s">
        <v>3</v>
      </c>
      <c r="M15" s="37" t="s">
        <v>6</v>
      </c>
    </row>
    <row r="16" spans="1:18" s="7" customFormat="1" ht="24" customHeight="1" x14ac:dyDescent="0.65">
      <c r="A16" s="34" t="s">
        <v>7</v>
      </c>
      <c r="B16" s="25">
        <v>62054</v>
      </c>
      <c r="C16" s="25">
        <v>68805</v>
      </c>
      <c r="D16" s="25">
        <f>SUM(B16:C16)</f>
        <v>130859</v>
      </c>
      <c r="E16" s="42">
        <v>69856</v>
      </c>
      <c r="F16" s="26">
        <v>40108</v>
      </c>
      <c r="G16" s="26">
        <v>44944</v>
      </c>
      <c r="H16" s="25">
        <f>SUM(F16:G16)</f>
        <v>85052</v>
      </c>
      <c r="I16" s="26">
        <v>49182</v>
      </c>
      <c r="J16" s="15">
        <v>99968</v>
      </c>
      <c r="K16" s="15">
        <v>112359</v>
      </c>
      <c r="L16" s="15">
        <f>SUM(J16+K16)</f>
        <v>212327</v>
      </c>
      <c r="M16" s="5">
        <v>119038</v>
      </c>
    </row>
    <row r="17" spans="1:19" s="7" customFormat="1" ht="24" customHeight="1" x14ac:dyDescent="0.65">
      <c r="A17" s="8" t="s">
        <v>8</v>
      </c>
      <c r="B17" s="25">
        <v>71397</v>
      </c>
      <c r="C17" s="25">
        <v>78937</v>
      </c>
      <c r="D17" s="25">
        <f t="shared" ref="D17:D22" si="5">SUM(B17:C17)</f>
        <v>150334</v>
      </c>
      <c r="E17" s="42">
        <v>72394</v>
      </c>
      <c r="F17" s="26">
        <v>66698</v>
      </c>
      <c r="G17" s="26">
        <v>76662</v>
      </c>
      <c r="H17" s="25">
        <f t="shared" ref="H17:H22" si="6">SUM(F17:G17)</f>
        <v>143360</v>
      </c>
      <c r="I17" s="26">
        <v>114723</v>
      </c>
      <c r="J17" s="15">
        <v>136430</v>
      </c>
      <c r="K17" s="15">
        <v>154526</v>
      </c>
      <c r="L17" s="15">
        <f t="shared" ref="L17:L22" si="7">SUM(J17+K17)</f>
        <v>290956</v>
      </c>
      <c r="M17" s="5">
        <v>187117</v>
      </c>
    </row>
    <row r="18" spans="1:19" s="7" customFormat="1" ht="24" customHeight="1" x14ac:dyDescent="0.65">
      <c r="A18" s="8" t="s">
        <v>9</v>
      </c>
      <c r="B18" s="25">
        <v>0</v>
      </c>
      <c r="C18" s="25">
        <v>0</v>
      </c>
      <c r="D18" s="25">
        <f t="shared" si="5"/>
        <v>0</v>
      </c>
      <c r="E18" s="43">
        <v>0</v>
      </c>
      <c r="F18" s="26">
        <v>100306</v>
      </c>
      <c r="G18" s="26">
        <v>114470</v>
      </c>
      <c r="H18" s="25">
        <f t="shared" si="6"/>
        <v>214776</v>
      </c>
      <c r="I18" s="26">
        <v>125080</v>
      </c>
      <c r="J18" s="15">
        <v>98324</v>
      </c>
      <c r="K18" s="15">
        <v>113273</v>
      </c>
      <c r="L18" s="15">
        <f t="shared" si="7"/>
        <v>211597</v>
      </c>
      <c r="M18" s="5">
        <v>125080</v>
      </c>
    </row>
    <row r="19" spans="1:19" s="7" customFormat="1" ht="24" customHeight="1" x14ac:dyDescent="0.65">
      <c r="A19" s="8" t="s">
        <v>10</v>
      </c>
      <c r="B19" s="25">
        <v>25842</v>
      </c>
      <c r="C19" s="25">
        <v>26335</v>
      </c>
      <c r="D19" s="25">
        <f t="shared" si="5"/>
        <v>52177</v>
      </c>
      <c r="E19" s="42">
        <v>17101</v>
      </c>
      <c r="F19" s="26">
        <v>1713</v>
      </c>
      <c r="G19" s="26">
        <v>1816</v>
      </c>
      <c r="H19" s="25">
        <f t="shared" si="6"/>
        <v>3529</v>
      </c>
      <c r="I19" s="26">
        <v>1909</v>
      </c>
      <c r="J19" s="15">
        <v>28329</v>
      </c>
      <c r="K19" s="15">
        <v>28358</v>
      </c>
      <c r="L19" s="15">
        <f t="shared" si="7"/>
        <v>56687</v>
      </c>
      <c r="M19" s="5">
        <v>19010</v>
      </c>
    </row>
    <row r="20" spans="1:19" s="7" customFormat="1" ht="24" customHeight="1" x14ac:dyDescent="0.65">
      <c r="A20" s="8" t="s">
        <v>11</v>
      </c>
      <c r="B20" s="25">
        <v>29429</v>
      </c>
      <c r="C20" s="25">
        <v>30917</v>
      </c>
      <c r="D20" s="25">
        <f t="shared" si="5"/>
        <v>60346</v>
      </c>
      <c r="E20" s="42">
        <v>30507</v>
      </c>
      <c r="F20" s="26">
        <v>5005</v>
      </c>
      <c r="G20" s="26">
        <v>5449</v>
      </c>
      <c r="H20" s="25">
        <f t="shared" si="6"/>
        <v>10454</v>
      </c>
      <c r="I20" s="26">
        <v>5576</v>
      </c>
      <c r="J20" s="15">
        <v>35305</v>
      </c>
      <c r="K20" s="15">
        <v>36551</v>
      </c>
      <c r="L20" s="15">
        <f t="shared" si="7"/>
        <v>71856</v>
      </c>
      <c r="M20" s="5">
        <v>36083</v>
      </c>
    </row>
    <row r="21" spans="1:19" s="7" customFormat="1" ht="24" customHeight="1" x14ac:dyDescent="0.65">
      <c r="A21" s="10" t="s">
        <v>12</v>
      </c>
      <c r="B21" s="25">
        <v>42434</v>
      </c>
      <c r="C21" s="25">
        <v>45331</v>
      </c>
      <c r="D21" s="25">
        <f t="shared" si="5"/>
        <v>87765</v>
      </c>
      <c r="E21" s="42">
        <v>44258</v>
      </c>
      <c r="F21" s="26">
        <v>94223</v>
      </c>
      <c r="G21" s="26">
        <v>106737</v>
      </c>
      <c r="H21" s="25">
        <f t="shared" si="6"/>
        <v>200960</v>
      </c>
      <c r="I21" s="26">
        <v>112683</v>
      </c>
      <c r="J21" s="15">
        <v>134680</v>
      </c>
      <c r="K21" s="15">
        <v>150678</v>
      </c>
      <c r="L21" s="15">
        <f t="shared" si="7"/>
        <v>285358</v>
      </c>
      <c r="M21" s="5">
        <v>156941</v>
      </c>
    </row>
    <row r="22" spans="1:19" s="7" customFormat="1" ht="24" customHeight="1" x14ac:dyDescent="0.65">
      <c r="A22" s="8" t="s">
        <v>13</v>
      </c>
      <c r="B22" s="25">
        <v>21780</v>
      </c>
      <c r="C22" s="25">
        <v>23350</v>
      </c>
      <c r="D22" s="25">
        <f t="shared" si="5"/>
        <v>45130</v>
      </c>
      <c r="E22" s="42">
        <v>20476</v>
      </c>
      <c r="F22" s="26">
        <v>5379</v>
      </c>
      <c r="G22" s="26">
        <v>5682</v>
      </c>
      <c r="H22" s="25">
        <f t="shared" si="6"/>
        <v>11061</v>
      </c>
      <c r="I22" s="26">
        <v>4791</v>
      </c>
      <c r="J22" s="15">
        <v>27911</v>
      </c>
      <c r="K22" s="15">
        <v>29124</v>
      </c>
      <c r="L22" s="15">
        <f t="shared" si="7"/>
        <v>57035</v>
      </c>
      <c r="M22" s="5">
        <v>25267</v>
      </c>
    </row>
    <row r="23" spans="1:19" s="1" customFormat="1" ht="24" customHeight="1" thickBot="1" x14ac:dyDescent="0.7">
      <c r="A23" s="16" t="s">
        <v>14</v>
      </c>
      <c r="B23" s="28">
        <f>SUM(B16:B22)</f>
        <v>252936</v>
      </c>
      <c r="C23" s="28">
        <f t="shared" ref="C23:E23" si="8">SUM(C16:C22)</f>
        <v>273675</v>
      </c>
      <c r="D23" s="44">
        <f t="shared" si="8"/>
        <v>526611</v>
      </c>
      <c r="E23" s="45">
        <f t="shared" si="8"/>
        <v>254592</v>
      </c>
      <c r="F23" s="31">
        <f t="shared" ref="F23:K23" si="9">SUM(F16:F22)</f>
        <v>313432</v>
      </c>
      <c r="G23" s="31">
        <f t="shared" si="9"/>
        <v>355760</v>
      </c>
      <c r="H23" s="31">
        <f t="shared" si="9"/>
        <v>669192</v>
      </c>
      <c r="I23" s="31">
        <f t="shared" si="9"/>
        <v>413944</v>
      </c>
      <c r="J23" s="17">
        <f t="shared" si="9"/>
        <v>560947</v>
      </c>
      <c r="K23" s="17">
        <f t="shared" si="9"/>
        <v>624869</v>
      </c>
      <c r="L23" s="17">
        <f>SUM(J23+K23)</f>
        <v>1185816</v>
      </c>
      <c r="M23" s="18">
        <f>SUM(M16:M22)</f>
        <v>668536</v>
      </c>
      <c r="N23" s="39"/>
      <c r="O23" s="38"/>
      <c r="S23" s="19"/>
    </row>
    <row r="24" spans="1:19" s="22" customFormat="1" ht="21.75" x14ac:dyDescent="0.5">
      <c r="A24" s="23" t="s">
        <v>16</v>
      </c>
      <c r="B24" s="20"/>
      <c r="C24" s="20"/>
      <c r="D24" s="20"/>
      <c r="E24" s="21"/>
      <c r="F24" s="21"/>
      <c r="N24" s="40"/>
    </row>
    <row r="25" spans="1:19" ht="21.75" x14ac:dyDescent="0.2">
      <c r="A25" s="41" t="s">
        <v>80</v>
      </c>
    </row>
  </sheetData>
  <mergeCells count="10">
    <mergeCell ref="A1:M1"/>
    <mergeCell ref="A14:A15"/>
    <mergeCell ref="B14:E14"/>
    <mergeCell ref="F14:I14"/>
    <mergeCell ref="J14:M14"/>
    <mergeCell ref="A2:A3"/>
    <mergeCell ref="B2:E2"/>
    <mergeCell ref="F2:I2"/>
    <mergeCell ref="J2:M2"/>
    <mergeCell ref="A13:M1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BA5A7-3B7F-417B-A025-1443175549B7}">
  <dimension ref="A1:AM38"/>
  <sheetViews>
    <sheetView workbookViewId="0">
      <selection activeCell="AR24" sqref="AR24"/>
    </sheetView>
  </sheetViews>
  <sheetFormatPr defaultColWidth="11" defaultRowHeight="14.25" x14ac:dyDescent="0.2"/>
  <cols>
    <col min="1" max="3" width="10" customWidth="1"/>
    <col min="4" max="4" width="12.125" customWidth="1"/>
    <col min="5" max="5" width="5.875" customWidth="1"/>
    <col min="6" max="6" width="10.5" customWidth="1"/>
    <col min="7" max="7" width="10" customWidth="1"/>
    <col min="8" max="8" width="10.75" customWidth="1"/>
    <col min="9" max="9" width="11.5" customWidth="1"/>
    <col min="10" max="10" width="6.125" customWidth="1"/>
    <col min="12" max="14" width="10" customWidth="1"/>
    <col min="15" max="15" width="5.625" customWidth="1"/>
    <col min="17" max="19" width="10" customWidth="1"/>
    <col min="20" max="20" width="5.625" customWidth="1"/>
    <col min="22" max="22" width="10.75" customWidth="1"/>
    <col min="23" max="24" width="10.5" customWidth="1"/>
    <col min="25" max="25" width="5.625" customWidth="1"/>
    <col min="27" max="29" width="10" customWidth="1"/>
    <col min="30" max="30" width="5.625" customWidth="1"/>
    <col min="32" max="32" width="10" customWidth="1"/>
    <col min="33" max="34" width="10.875" customWidth="1"/>
    <col min="35" max="35" width="5.625" customWidth="1"/>
    <col min="37" max="39" width="10" customWidth="1"/>
  </cols>
  <sheetData>
    <row r="1" spans="1:39" s="73" customFormat="1" x14ac:dyDescent="0.2">
      <c r="A1" s="120" t="s">
        <v>71</v>
      </c>
      <c r="B1" s="120"/>
      <c r="C1" s="120"/>
      <c r="D1" s="120"/>
      <c r="F1" s="121" t="s">
        <v>71</v>
      </c>
      <c r="G1" s="121"/>
      <c r="H1" s="121"/>
      <c r="I1" s="121"/>
      <c r="K1" s="121" t="s">
        <v>72</v>
      </c>
      <c r="L1" s="121"/>
      <c r="M1" s="121"/>
      <c r="N1" s="121"/>
      <c r="P1" s="120" t="s">
        <v>73</v>
      </c>
      <c r="Q1" s="120"/>
      <c r="R1" s="120"/>
      <c r="S1" s="120"/>
      <c r="T1" s="74"/>
      <c r="U1" s="121" t="s">
        <v>74</v>
      </c>
      <c r="V1" s="121"/>
      <c r="W1" s="121"/>
      <c r="X1" s="121"/>
      <c r="Z1" s="121" t="s">
        <v>75</v>
      </c>
      <c r="AA1" s="121"/>
      <c r="AB1" s="121"/>
      <c r="AC1" s="121"/>
      <c r="AE1" s="121" t="s">
        <v>76</v>
      </c>
      <c r="AF1" s="121"/>
      <c r="AG1" s="121"/>
      <c r="AH1" s="121"/>
      <c r="AJ1" s="121" t="s">
        <v>77</v>
      </c>
      <c r="AK1" s="121"/>
      <c r="AL1" s="121"/>
      <c r="AM1" s="121"/>
    </row>
    <row r="2" spans="1:39" s="54" customFormat="1" x14ac:dyDescent="0.2">
      <c r="A2" s="123" t="s">
        <v>70</v>
      </c>
      <c r="B2" s="123"/>
      <c r="C2" s="123"/>
      <c r="D2" s="123"/>
      <c r="F2" s="123" t="s">
        <v>70</v>
      </c>
      <c r="G2" s="123"/>
      <c r="H2" s="123"/>
      <c r="I2" s="123"/>
      <c r="K2" s="123" t="s">
        <v>70</v>
      </c>
      <c r="L2" s="123"/>
      <c r="M2" s="123"/>
      <c r="N2" s="123"/>
      <c r="P2" s="123" t="s">
        <v>70</v>
      </c>
      <c r="Q2" s="123"/>
      <c r="R2" s="123"/>
      <c r="S2" s="123"/>
      <c r="T2" s="55"/>
      <c r="U2" s="123" t="s">
        <v>70</v>
      </c>
      <c r="V2" s="123"/>
      <c r="W2" s="123"/>
      <c r="X2" s="123"/>
      <c r="Z2" s="123" t="s">
        <v>70</v>
      </c>
      <c r="AA2" s="123"/>
      <c r="AB2" s="123"/>
      <c r="AC2" s="123"/>
      <c r="AE2" s="123" t="s">
        <v>70</v>
      </c>
      <c r="AF2" s="123"/>
      <c r="AG2" s="123"/>
      <c r="AH2" s="123"/>
      <c r="AJ2" s="123" t="s">
        <v>70</v>
      </c>
      <c r="AK2" s="123"/>
      <c r="AL2" s="123"/>
      <c r="AM2" s="123"/>
    </row>
    <row r="3" spans="1:39" x14ac:dyDescent="0.2">
      <c r="A3" s="122" t="s">
        <v>17</v>
      </c>
      <c r="B3" s="118"/>
      <c r="C3" s="118"/>
      <c r="D3" s="119"/>
      <c r="E3" s="48"/>
      <c r="F3" s="117" t="s">
        <v>18</v>
      </c>
      <c r="G3" s="118"/>
      <c r="H3" s="118"/>
      <c r="I3" s="119"/>
      <c r="J3" s="46"/>
      <c r="K3" s="117" t="s">
        <v>19</v>
      </c>
      <c r="L3" s="118"/>
      <c r="M3" s="118"/>
      <c r="N3" s="119"/>
      <c r="O3" s="46"/>
      <c r="P3" s="117" t="s">
        <v>20</v>
      </c>
      <c r="Q3" s="118"/>
      <c r="R3" s="118"/>
      <c r="S3" s="119"/>
      <c r="T3" s="46"/>
      <c r="U3" s="117" t="s">
        <v>21</v>
      </c>
      <c r="V3" s="118"/>
      <c r="W3" s="118"/>
      <c r="X3" s="119"/>
      <c r="Y3" s="46"/>
      <c r="Z3" s="117" t="s">
        <v>22</v>
      </c>
      <c r="AA3" s="118"/>
      <c r="AB3" s="118"/>
      <c r="AC3" s="119"/>
      <c r="AD3" s="47"/>
      <c r="AE3" s="117" t="s">
        <v>23</v>
      </c>
      <c r="AF3" s="118"/>
      <c r="AG3" s="118"/>
      <c r="AH3" s="119"/>
      <c r="AI3" s="47"/>
      <c r="AJ3" s="117" t="s">
        <v>24</v>
      </c>
      <c r="AK3" s="118"/>
      <c r="AL3" s="118"/>
      <c r="AM3" s="119"/>
    </row>
    <row r="4" spans="1:39" s="56" customFormat="1" ht="15" x14ac:dyDescent="0.25">
      <c r="A4" s="75" t="s">
        <v>25</v>
      </c>
      <c r="B4" s="76" t="s">
        <v>4</v>
      </c>
      <c r="C4" s="76" t="s">
        <v>5</v>
      </c>
      <c r="D4" s="76" t="s">
        <v>3</v>
      </c>
      <c r="E4" s="61"/>
      <c r="F4" s="77" t="str">
        <f>$A$4</f>
        <v>ช่วงอายุ</v>
      </c>
      <c r="G4" s="78" t="str">
        <f>$B$4</f>
        <v>ชาย</v>
      </c>
      <c r="H4" s="78" t="str">
        <f>$C$4</f>
        <v>หญิง</v>
      </c>
      <c r="I4" s="78" t="str">
        <f>$D$4</f>
        <v>รวม</v>
      </c>
      <c r="J4" s="62"/>
      <c r="K4" s="77" t="str">
        <f>$A$4</f>
        <v>ช่วงอายุ</v>
      </c>
      <c r="L4" s="78" t="str">
        <f>$B$4</f>
        <v>ชาย</v>
      </c>
      <c r="M4" s="78" t="str">
        <f>$C$4</f>
        <v>หญิง</v>
      </c>
      <c r="N4" s="78" t="str">
        <f>$D$4</f>
        <v>รวม</v>
      </c>
      <c r="O4" s="62"/>
      <c r="P4" s="77" t="str">
        <f>$A$4</f>
        <v>ช่วงอายุ</v>
      </c>
      <c r="Q4" s="78" t="str">
        <f>$B$4</f>
        <v>ชาย</v>
      </c>
      <c r="R4" s="78" t="str">
        <f>$C$4</f>
        <v>หญิง</v>
      </c>
      <c r="S4" s="78" t="str">
        <f>$D$4</f>
        <v>รวม</v>
      </c>
      <c r="T4" s="62"/>
      <c r="U4" s="77" t="str">
        <f>$A$4</f>
        <v>ช่วงอายุ</v>
      </c>
      <c r="V4" s="78" t="str">
        <f>$B$4</f>
        <v>ชาย</v>
      </c>
      <c r="W4" s="78" t="str">
        <f>$C$4</f>
        <v>หญิง</v>
      </c>
      <c r="X4" s="78" t="str">
        <f>$D$4</f>
        <v>รวม</v>
      </c>
      <c r="Y4" s="62"/>
      <c r="Z4" s="77" t="str">
        <f>$A$4</f>
        <v>ช่วงอายุ</v>
      </c>
      <c r="AA4" s="78" t="str">
        <f>$B$4</f>
        <v>ชาย</v>
      </c>
      <c r="AB4" s="78" t="str">
        <f>$C$4</f>
        <v>หญิง</v>
      </c>
      <c r="AC4" s="78" t="str">
        <f>$D$4</f>
        <v>รวม</v>
      </c>
      <c r="AD4" s="61"/>
      <c r="AE4" s="77" t="str">
        <f>$A$4</f>
        <v>ช่วงอายุ</v>
      </c>
      <c r="AF4" s="78" t="str">
        <f>$B$4</f>
        <v>ชาย</v>
      </c>
      <c r="AG4" s="78" t="str">
        <f>$C$4</f>
        <v>หญิง</v>
      </c>
      <c r="AH4" s="78" t="str">
        <f>$D$4</f>
        <v>รวม</v>
      </c>
      <c r="AI4" s="61"/>
      <c r="AJ4" s="77" t="str">
        <f>$A$4</f>
        <v>ช่วงอายุ</v>
      </c>
      <c r="AK4" s="78" t="str">
        <f>$B$4</f>
        <v>ชาย</v>
      </c>
      <c r="AL4" s="78" t="str">
        <f>$C$4</f>
        <v>หญิง</v>
      </c>
      <c r="AM4" s="78" t="str">
        <f>$D$4</f>
        <v>รวม</v>
      </c>
    </row>
    <row r="5" spans="1:39" s="56" customFormat="1" ht="15" x14ac:dyDescent="0.25">
      <c r="A5" s="63" t="s">
        <v>27</v>
      </c>
      <c r="B5" s="64">
        <f t="shared" ref="B5:B22" si="0">SUM(G5,L5,Q5,V5,AA5,AF5,AK5)</f>
        <v>4314</v>
      </c>
      <c r="C5" s="64">
        <f t="shared" ref="C5:C7" si="1">SUM(H5,M5,R5,W5,AB5,AG5,AL5)</f>
        <v>4088</v>
      </c>
      <c r="D5" s="64">
        <f t="shared" ref="D5:D22" si="2">SUM(B5:C5)</f>
        <v>8402</v>
      </c>
      <c r="E5" s="65"/>
      <c r="F5" s="66" t="str">
        <f>$A$5</f>
        <v>ต่ำกว่า 1 ปี</v>
      </c>
      <c r="G5" s="67">
        <v>777</v>
      </c>
      <c r="H5" s="67">
        <v>743</v>
      </c>
      <c r="I5" s="67">
        <f t="shared" ref="I5:I22" si="3">SUM(G5:H5)</f>
        <v>1520</v>
      </c>
      <c r="K5" s="66" t="str">
        <f>$A$5</f>
        <v>ต่ำกว่า 1 ปี</v>
      </c>
      <c r="L5" s="67">
        <v>1141</v>
      </c>
      <c r="M5" s="67">
        <v>1028</v>
      </c>
      <c r="N5" s="67">
        <f t="shared" ref="N5:N22" si="4">SUM(L5:M5)</f>
        <v>2169</v>
      </c>
      <c r="P5" s="66" t="str">
        <f>$A$5</f>
        <v>ต่ำกว่า 1 ปี</v>
      </c>
      <c r="Q5" s="67">
        <v>703</v>
      </c>
      <c r="R5" s="67">
        <v>665</v>
      </c>
      <c r="S5" s="67">
        <f t="shared" ref="S5:S22" si="5">SUM(Q5:R5)</f>
        <v>1368</v>
      </c>
      <c r="U5" s="66" t="str">
        <f>$A$5</f>
        <v>ต่ำกว่า 1 ปี</v>
      </c>
      <c r="V5" s="67">
        <v>213</v>
      </c>
      <c r="W5" s="67">
        <v>223</v>
      </c>
      <c r="X5" s="67">
        <f t="shared" ref="X5:X22" si="6">SUM(V5:W5)</f>
        <v>436</v>
      </c>
      <c r="Z5" s="66" t="str">
        <f>$A$5</f>
        <v>ต่ำกว่า 1 ปี</v>
      </c>
      <c r="AA5" s="67">
        <v>324</v>
      </c>
      <c r="AB5" s="67">
        <v>288</v>
      </c>
      <c r="AC5" s="67">
        <f t="shared" ref="AC5:AC22" si="7">SUM(AA5:AB5)</f>
        <v>612</v>
      </c>
      <c r="AD5" s="65"/>
      <c r="AE5" s="66" t="str">
        <f>$A$5</f>
        <v>ต่ำกว่า 1 ปี</v>
      </c>
      <c r="AF5" s="67">
        <v>963</v>
      </c>
      <c r="AG5" s="67">
        <v>958</v>
      </c>
      <c r="AH5" s="67">
        <f t="shared" ref="AH5:AH22" si="8">SUM(AF5:AG5)</f>
        <v>1921</v>
      </c>
      <c r="AI5" s="65"/>
      <c r="AJ5" s="66" t="str">
        <f>$A$5</f>
        <v>ต่ำกว่า 1 ปี</v>
      </c>
      <c r="AK5" s="67">
        <v>193</v>
      </c>
      <c r="AL5" s="67">
        <v>183</v>
      </c>
      <c r="AM5" s="67">
        <f t="shared" ref="AM5:AM22" si="9">SUM(AK5:AL5)</f>
        <v>376</v>
      </c>
    </row>
    <row r="6" spans="1:39" s="56" customFormat="1" ht="15" x14ac:dyDescent="0.25">
      <c r="A6" s="63" t="s">
        <v>28</v>
      </c>
      <c r="B6" s="64">
        <f t="shared" si="0"/>
        <v>21740</v>
      </c>
      <c r="C6" s="64">
        <f t="shared" si="1"/>
        <v>20361</v>
      </c>
      <c r="D6" s="139">
        <f t="shared" si="2"/>
        <v>42101</v>
      </c>
      <c r="E6" s="65"/>
      <c r="F6" s="66" t="str">
        <f>$A$6</f>
        <v>1 - 4</v>
      </c>
      <c r="G6" s="67">
        <v>3916</v>
      </c>
      <c r="H6" s="67">
        <v>3689</v>
      </c>
      <c r="I6" s="67">
        <f t="shared" si="3"/>
        <v>7605</v>
      </c>
      <c r="K6" s="66" t="str">
        <f>$A$6</f>
        <v>1 - 4</v>
      </c>
      <c r="L6" s="67">
        <v>5583</v>
      </c>
      <c r="M6" s="67">
        <v>5308</v>
      </c>
      <c r="N6" s="67">
        <f t="shared" si="4"/>
        <v>10891</v>
      </c>
      <c r="P6" s="66" t="str">
        <f>$A$6</f>
        <v>1 - 4</v>
      </c>
      <c r="Q6" s="67">
        <v>3762</v>
      </c>
      <c r="R6" s="67">
        <v>3433</v>
      </c>
      <c r="S6" s="67">
        <f t="shared" si="5"/>
        <v>7195</v>
      </c>
      <c r="U6" s="66" t="str">
        <f>$A$6</f>
        <v>1 - 4</v>
      </c>
      <c r="V6" s="67">
        <v>1023</v>
      </c>
      <c r="W6" s="67">
        <v>961</v>
      </c>
      <c r="X6" s="67">
        <f t="shared" si="6"/>
        <v>1984</v>
      </c>
      <c r="Z6" s="66" t="str">
        <f>$A$6</f>
        <v>1 - 4</v>
      </c>
      <c r="AA6" s="67">
        <v>1450</v>
      </c>
      <c r="AB6" s="67">
        <v>1353</v>
      </c>
      <c r="AC6" s="67">
        <f t="shared" si="7"/>
        <v>2803</v>
      </c>
      <c r="AD6" s="65"/>
      <c r="AE6" s="66" t="str">
        <f>$A$6</f>
        <v>1 - 4</v>
      </c>
      <c r="AF6" s="67">
        <v>5063</v>
      </c>
      <c r="AG6" s="67">
        <v>4663</v>
      </c>
      <c r="AH6" s="67">
        <f t="shared" si="8"/>
        <v>9726</v>
      </c>
      <c r="AI6" s="65"/>
      <c r="AJ6" s="66" t="str">
        <f>$A$6</f>
        <v>1 - 4</v>
      </c>
      <c r="AK6" s="67">
        <v>943</v>
      </c>
      <c r="AL6" s="67">
        <v>954</v>
      </c>
      <c r="AM6" s="67">
        <f t="shared" si="9"/>
        <v>1897</v>
      </c>
    </row>
    <row r="7" spans="1:39" s="56" customFormat="1" ht="15" x14ac:dyDescent="0.25">
      <c r="A7" s="63" t="s">
        <v>29</v>
      </c>
      <c r="B7" s="64">
        <f t="shared" si="0"/>
        <v>32152</v>
      </c>
      <c r="C7" s="64">
        <f t="shared" si="1"/>
        <v>30342</v>
      </c>
      <c r="D7" s="64">
        <f t="shared" si="2"/>
        <v>62494</v>
      </c>
      <c r="E7" s="65"/>
      <c r="F7" s="66" t="str">
        <f>$A$7</f>
        <v>5 - 9</v>
      </c>
      <c r="G7" s="67">
        <v>5733</v>
      </c>
      <c r="H7" s="67">
        <v>5426</v>
      </c>
      <c r="I7" s="67">
        <f t="shared" si="3"/>
        <v>11159</v>
      </c>
      <c r="K7" s="66" t="str">
        <f>$A$7</f>
        <v>5 - 9</v>
      </c>
      <c r="L7" s="67">
        <v>8398</v>
      </c>
      <c r="M7" s="67">
        <v>8128</v>
      </c>
      <c r="N7" s="67">
        <f t="shared" si="4"/>
        <v>16526</v>
      </c>
      <c r="P7" s="66" t="str">
        <f>$A$7</f>
        <v>5 - 9</v>
      </c>
      <c r="Q7" s="67">
        <v>5621</v>
      </c>
      <c r="R7" s="67">
        <v>5227</v>
      </c>
      <c r="S7" s="67">
        <f t="shared" si="5"/>
        <v>10848</v>
      </c>
      <c r="U7" s="66" t="str">
        <f>$A$7</f>
        <v>5 - 9</v>
      </c>
      <c r="V7" s="67">
        <v>1556</v>
      </c>
      <c r="W7" s="67">
        <v>1377</v>
      </c>
      <c r="X7" s="67">
        <f t="shared" si="6"/>
        <v>2933</v>
      </c>
      <c r="Z7" s="66" t="str">
        <f>$A$7</f>
        <v>5 - 9</v>
      </c>
      <c r="AA7" s="67">
        <v>2034</v>
      </c>
      <c r="AB7" s="67">
        <v>1866</v>
      </c>
      <c r="AC7" s="67">
        <f t="shared" si="7"/>
        <v>3900</v>
      </c>
      <c r="AD7" s="65"/>
      <c r="AE7" s="66" t="str">
        <f>$A$7</f>
        <v>5 - 9</v>
      </c>
      <c r="AF7" s="67">
        <v>7340</v>
      </c>
      <c r="AG7" s="67">
        <v>7008</v>
      </c>
      <c r="AH7" s="67">
        <f t="shared" si="8"/>
        <v>14348</v>
      </c>
      <c r="AI7" s="65"/>
      <c r="AJ7" s="66" t="str">
        <f>$A$7</f>
        <v>5 - 9</v>
      </c>
      <c r="AK7" s="67">
        <v>1470</v>
      </c>
      <c r="AL7" s="67">
        <v>1310</v>
      </c>
      <c r="AM7" s="67">
        <f t="shared" si="9"/>
        <v>2780</v>
      </c>
    </row>
    <row r="8" spans="1:39" s="56" customFormat="1" ht="15" x14ac:dyDescent="0.25">
      <c r="A8" s="63" t="s">
        <v>30</v>
      </c>
      <c r="B8" s="64">
        <f t="shared" si="0"/>
        <v>35674</v>
      </c>
      <c r="C8" s="64">
        <f>SUM(H8,M8,R8,W8,AB8,AG8,AL8)</f>
        <v>33500</v>
      </c>
      <c r="D8" s="64">
        <f t="shared" si="2"/>
        <v>69174</v>
      </c>
      <c r="E8" s="65"/>
      <c r="F8" s="66" t="str">
        <f>$A$8</f>
        <v>10 - 14</v>
      </c>
      <c r="G8" s="67">
        <v>6170</v>
      </c>
      <c r="H8" s="67">
        <v>5699</v>
      </c>
      <c r="I8" s="67">
        <f t="shared" si="3"/>
        <v>11869</v>
      </c>
      <c r="K8" s="66" t="str">
        <f>$A$8</f>
        <v>10 - 14</v>
      </c>
      <c r="L8" s="67">
        <v>9523</v>
      </c>
      <c r="M8" s="67">
        <v>9006</v>
      </c>
      <c r="N8" s="67">
        <f t="shared" si="4"/>
        <v>18529</v>
      </c>
      <c r="P8" s="66" t="str">
        <f>$A$8</f>
        <v>10 - 14</v>
      </c>
      <c r="Q8" s="67">
        <v>6400</v>
      </c>
      <c r="R8" s="67">
        <v>5950</v>
      </c>
      <c r="S8" s="67">
        <f t="shared" si="5"/>
        <v>12350</v>
      </c>
      <c r="U8" s="66" t="str">
        <f>$A$8</f>
        <v>10 - 14</v>
      </c>
      <c r="V8" s="67">
        <v>1666</v>
      </c>
      <c r="W8" s="67">
        <v>1661</v>
      </c>
      <c r="X8" s="67">
        <f t="shared" si="6"/>
        <v>3327</v>
      </c>
      <c r="Z8" s="66" t="str">
        <f>$A$8</f>
        <v>10 - 14</v>
      </c>
      <c r="AA8" s="67">
        <v>2236</v>
      </c>
      <c r="AB8" s="67">
        <v>2164</v>
      </c>
      <c r="AC8" s="67">
        <f t="shared" si="7"/>
        <v>4400</v>
      </c>
      <c r="AD8" s="65"/>
      <c r="AE8" s="66" t="str">
        <f>$A$8</f>
        <v>10 - 14</v>
      </c>
      <c r="AF8" s="67">
        <v>8108</v>
      </c>
      <c r="AG8" s="67">
        <v>7591</v>
      </c>
      <c r="AH8" s="67">
        <f t="shared" si="8"/>
        <v>15699</v>
      </c>
      <c r="AI8" s="65"/>
      <c r="AJ8" s="66" t="str">
        <f>$A$8</f>
        <v>10 - 14</v>
      </c>
      <c r="AK8" s="67">
        <v>1571</v>
      </c>
      <c r="AL8" s="67">
        <v>1429</v>
      </c>
      <c r="AM8" s="67">
        <f t="shared" si="9"/>
        <v>3000</v>
      </c>
    </row>
    <row r="9" spans="1:39" s="56" customFormat="1" ht="15" x14ac:dyDescent="0.25">
      <c r="A9" s="63" t="s">
        <v>31</v>
      </c>
      <c r="B9" s="64">
        <f t="shared" si="0"/>
        <v>36331</v>
      </c>
      <c r="C9" s="64">
        <f t="shared" ref="C9:C22" si="10">SUM(H9,M9,R9,W9,AB9,AG9,AL9)</f>
        <v>35378</v>
      </c>
      <c r="D9" s="64">
        <f t="shared" si="2"/>
        <v>71709</v>
      </c>
      <c r="E9" s="65"/>
      <c r="F9" s="66" t="str">
        <f>$A$9</f>
        <v>15 - 19</v>
      </c>
      <c r="G9" s="67">
        <v>6196</v>
      </c>
      <c r="H9" s="67">
        <v>5984</v>
      </c>
      <c r="I9" s="67">
        <f t="shared" si="3"/>
        <v>12180</v>
      </c>
      <c r="K9" s="66" t="str">
        <f>$A$9</f>
        <v>15 - 19</v>
      </c>
      <c r="L9" s="67">
        <v>9353</v>
      </c>
      <c r="M9" s="67">
        <v>9334</v>
      </c>
      <c r="N9" s="67">
        <f t="shared" si="4"/>
        <v>18687</v>
      </c>
      <c r="P9" s="66" t="str">
        <f>$A$9</f>
        <v>15 - 19</v>
      </c>
      <c r="Q9" s="67">
        <v>6567</v>
      </c>
      <c r="R9" s="67">
        <v>6436</v>
      </c>
      <c r="S9" s="67">
        <f t="shared" si="5"/>
        <v>13003</v>
      </c>
      <c r="U9" s="66" t="str">
        <f>$A$9</f>
        <v>15 - 19</v>
      </c>
      <c r="V9" s="67">
        <v>1796</v>
      </c>
      <c r="W9" s="67">
        <v>1580</v>
      </c>
      <c r="X9" s="67">
        <f t="shared" si="6"/>
        <v>3376</v>
      </c>
      <c r="Z9" s="66" t="str">
        <f>$A$9</f>
        <v>15 - 19</v>
      </c>
      <c r="AA9" s="67">
        <v>2277</v>
      </c>
      <c r="AB9" s="67">
        <v>2155</v>
      </c>
      <c r="AC9" s="67">
        <f t="shared" si="7"/>
        <v>4432</v>
      </c>
      <c r="AD9" s="65"/>
      <c r="AE9" s="66" t="str">
        <f>$A$9</f>
        <v>15 - 19</v>
      </c>
      <c r="AF9" s="67">
        <v>8447</v>
      </c>
      <c r="AG9" s="67">
        <v>8364</v>
      </c>
      <c r="AH9" s="67">
        <f t="shared" si="8"/>
        <v>16811</v>
      </c>
      <c r="AI9" s="65"/>
      <c r="AJ9" s="66" t="str">
        <f>$A$9</f>
        <v>15 - 19</v>
      </c>
      <c r="AK9" s="67">
        <v>1695</v>
      </c>
      <c r="AL9" s="67">
        <v>1525</v>
      </c>
      <c r="AM9" s="67">
        <f t="shared" si="9"/>
        <v>3220</v>
      </c>
    </row>
    <row r="10" spans="1:39" s="56" customFormat="1" ht="15" x14ac:dyDescent="0.25">
      <c r="A10" s="63" t="s">
        <v>32</v>
      </c>
      <c r="B10" s="64">
        <f t="shared" si="0"/>
        <v>35737</v>
      </c>
      <c r="C10" s="64">
        <f t="shared" si="10"/>
        <v>38330</v>
      </c>
      <c r="D10" s="64">
        <f t="shared" si="2"/>
        <v>74067</v>
      </c>
      <c r="E10" s="65"/>
      <c r="F10" s="66" t="str">
        <f>$A$10</f>
        <v>20 - 24</v>
      </c>
      <c r="G10" s="67">
        <v>5953</v>
      </c>
      <c r="H10" s="67">
        <v>6338</v>
      </c>
      <c r="I10" s="67">
        <f t="shared" si="3"/>
        <v>12291</v>
      </c>
      <c r="K10" s="66" t="str">
        <f>$A$10</f>
        <v>20 - 24</v>
      </c>
      <c r="L10" s="67">
        <v>8954</v>
      </c>
      <c r="M10" s="67">
        <v>11085</v>
      </c>
      <c r="N10" s="67">
        <f t="shared" si="4"/>
        <v>20039</v>
      </c>
      <c r="P10" s="66" t="str">
        <f>$A$10</f>
        <v>20 - 24</v>
      </c>
      <c r="Q10" s="67">
        <v>6344</v>
      </c>
      <c r="R10" s="67">
        <v>6880</v>
      </c>
      <c r="S10" s="67">
        <f t="shared" si="5"/>
        <v>13224</v>
      </c>
      <c r="U10" s="66" t="str">
        <f>$A$10</f>
        <v>20 - 24</v>
      </c>
      <c r="V10" s="67">
        <v>1683</v>
      </c>
      <c r="W10" s="67">
        <v>1658</v>
      </c>
      <c r="X10" s="67">
        <f t="shared" si="6"/>
        <v>3341</v>
      </c>
      <c r="Z10" s="66" t="str">
        <f>$A$10</f>
        <v>20 - 24</v>
      </c>
      <c r="AA10" s="67">
        <v>2110</v>
      </c>
      <c r="AB10" s="67">
        <v>2229</v>
      </c>
      <c r="AC10" s="67">
        <f t="shared" si="7"/>
        <v>4339</v>
      </c>
      <c r="AD10" s="65"/>
      <c r="AE10" s="66" t="str">
        <f>$A$10</f>
        <v>20 - 24</v>
      </c>
      <c r="AF10" s="67">
        <v>9089</v>
      </c>
      <c r="AG10" s="67">
        <v>8347</v>
      </c>
      <c r="AH10" s="67">
        <f t="shared" si="8"/>
        <v>17436</v>
      </c>
      <c r="AI10" s="65"/>
      <c r="AJ10" s="66" t="str">
        <f>$A$10</f>
        <v>20 - 24</v>
      </c>
      <c r="AK10" s="67">
        <v>1604</v>
      </c>
      <c r="AL10" s="67">
        <v>1793</v>
      </c>
      <c r="AM10" s="67">
        <f t="shared" si="9"/>
        <v>3397</v>
      </c>
    </row>
    <row r="11" spans="1:39" s="56" customFormat="1" ht="15" x14ac:dyDescent="0.25">
      <c r="A11" s="63" t="s">
        <v>33</v>
      </c>
      <c r="B11" s="64">
        <f t="shared" si="0"/>
        <v>43714</v>
      </c>
      <c r="C11" s="64">
        <f t="shared" si="10"/>
        <v>46579</v>
      </c>
      <c r="D11" s="64">
        <f t="shared" si="2"/>
        <v>90293</v>
      </c>
      <c r="E11" s="65"/>
      <c r="F11" s="66" t="str">
        <f>$A$11</f>
        <v>25 - 29</v>
      </c>
      <c r="G11" s="67">
        <v>7872</v>
      </c>
      <c r="H11" s="67">
        <v>8330</v>
      </c>
      <c r="I11" s="67">
        <f t="shared" si="3"/>
        <v>16202</v>
      </c>
      <c r="K11" s="66" t="str">
        <f>$A$11</f>
        <v>25 - 29</v>
      </c>
      <c r="L11" s="67">
        <v>10588</v>
      </c>
      <c r="M11" s="67">
        <v>11982</v>
      </c>
      <c r="N11" s="67">
        <f t="shared" si="4"/>
        <v>22570</v>
      </c>
      <c r="P11" s="66" t="str">
        <f>$A$11</f>
        <v>25 - 29</v>
      </c>
      <c r="Q11" s="67">
        <v>7829</v>
      </c>
      <c r="R11" s="67">
        <v>8441</v>
      </c>
      <c r="S11" s="67">
        <f t="shared" si="5"/>
        <v>16270</v>
      </c>
      <c r="U11" s="66" t="str">
        <f>$A$11</f>
        <v>25 - 29</v>
      </c>
      <c r="V11" s="67">
        <v>2087</v>
      </c>
      <c r="W11" s="67">
        <v>2050</v>
      </c>
      <c r="X11" s="67">
        <f t="shared" si="6"/>
        <v>4137</v>
      </c>
      <c r="Z11" s="66" t="str">
        <f>$A$11</f>
        <v>25 - 29</v>
      </c>
      <c r="AA11" s="67">
        <v>2692</v>
      </c>
      <c r="AB11" s="67">
        <v>2855</v>
      </c>
      <c r="AC11" s="67">
        <f t="shared" si="7"/>
        <v>5547</v>
      </c>
      <c r="AD11" s="65"/>
      <c r="AE11" s="66" t="str">
        <f>$A$11</f>
        <v>25 - 29</v>
      </c>
      <c r="AF11" s="67">
        <v>10524</v>
      </c>
      <c r="AG11" s="67">
        <v>10746</v>
      </c>
      <c r="AH11" s="67">
        <f t="shared" si="8"/>
        <v>21270</v>
      </c>
      <c r="AI11" s="65"/>
      <c r="AJ11" s="66" t="str">
        <f>$A$11</f>
        <v>25 - 29</v>
      </c>
      <c r="AK11" s="67">
        <v>2122</v>
      </c>
      <c r="AL11" s="67">
        <v>2175</v>
      </c>
      <c r="AM11" s="67">
        <f t="shared" si="9"/>
        <v>4297</v>
      </c>
    </row>
    <row r="12" spans="1:39" s="56" customFormat="1" ht="15" x14ac:dyDescent="0.25">
      <c r="A12" s="63" t="s">
        <v>34</v>
      </c>
      <c r="B12" s="64">
        <f t="shared" si="0"/>
        <v>41884</v>
      </c>
      <c r="C12" s="64">
        <f t="shared" si="10"/>
        <v>45645</v>
      </c>
      <c r="D12" s="64">
        <f t="shared" si="2"/>
        <v>87529</v>
      </c>
      <c r="E12" s="65"/>
      <c r="F12" s="66" t="str">
        <f>$A$12</f>
        <v>30 - 34</v>
      </c>
      <c r="G12" s="67">
        <v>7707</v>
      </c>
      <c r="H12" s="67">
        <v>8482</v>
      </c>
      <c r="I12" s="67">
        <f t="shared" si="3"/>
        <v>16189</v>
      </c>
      <c r="K12" s="66" t="str">
        <f>$A$12</f>
        <v>30 - 34</v>
      </c>
      <c r="L12" s="67">
        <v>10518</v>
      </c>
      <c r="M12" s="67">
        <v>11549</v>
      </c>
      <c r="N12" s="67">
        <f t="shared" si="4"/>
        <v>22067</v>
      </c>
      <c r="P12" s="66" t="str">
        <f>$A$12</f>
        <v>30 - 34</v>
      </c>
      <c r="Q12" s="67">
        <v>7350</v>
      </c>
      <c r="R12" s="67">
        <v>8151</v>
      </c>
      <c r="S12" s="67">
        <f t="shared" si="5"/>
        <v>15501</v>
      </c>
      <c r="U12" s="66" t="str">
        <f>$A$12</f>
        <v>30 - 34</v>
      </c>
      <c r="V12" s="67">
        <v>1991</v>
      </c>
      <c r="W12" s="67">
        <v>1937</v>
      </c>
      <c r="X12" s="67">
        <f t="shared" si="6"/>
        <v>3928</v>
      </c>
      <c r="Z12" s="66" t="str">
        <f>$A$12</f>
        <v>30 - 34</v>
      </c>
      <c r="AA12" s="67">
        <v>2625</v>
      </c>
      <c r="AB12" s="67">
        <v>2731</v>
      </c>
      <c r="AC12" s="67">
        <f t="shared" si="7"/>
        <v>5356</v>
      </c>
      <c r="AD12" s="65"/>
      <c r="AE12" s="66" t="str">
        <f>$A$12</f>
        <v>30 - 34</v>
      </c>
      <c r="AF12" s="67">
        <v>9666</v>
      </c>
      <c r="AG12" s="67">
        <v>10780</v>
      </c>
      <c r="AH12" s="67">
        <f t="shared" si="8"/>
        <v>20446</v>
      </c>
      <c r="AI12" s="65"/>
      <c r="AJ12" s="66" t="str">
        <f>$A$12</f>
        <v>30 - 34</v>
      </c>
      <c r="AK12" s="67">
        <v>2027</v>
      </c>
      <c r="AL12" s="67">
        <v>2015</v>
      </c>
      <c r="AM12" s="67">
        <f t="shared" si="9"/>
        <v>4042</v>
      </c>
    </row>
    <row r="13" spans="1:39" s="56" customFormat="1" ht="15" x14ac:dyDescent="0.25">
      <c r="A13" s="63" t="s">
        <v>35</v>
      </c>
      <c r="B13" s="64">
        <f t="shared" si="0"/>
        <v>42437</v>
      </c>
      <c r="C13" s="64">
        <f t="shared" si="10"/>
        <v>47707</v>
      </c>
      <c r="D13" s="64">
        <f t="shared" si="2"/>
        <v>90144</v>
      </c>
      <c r="E13" s="65"/>
      <c r="F13" s="66" t="str">
        <f>$A$13</f>
        <v>35 - 39</v>
      </c>
      <c r="G13" s="67">
        <v>7839</v>
      </c>
      <c r="H13" s="67">
        <v>8804</v>
      </c>
      <c r="I13" s="67">
        <f t="shared" si="3"/>
        <v>16643</v>
      </c>
      <c r="K13" s="66" t="str">
        <f>$A$13</f>
        <v>35 - 39</v>
      </c>
      <c r="L13" s="67">
        <v>10690</v>
      </c>
      <c r="M13" s="67">
        <v>12390</v>
      </c>
      <c r="N13" s="67">
        <f t="shared" si="4"/>
        <v>23080</v>
      </c>
      <c r="P13" s="66" t="str">
        <f>$A$13</f>
        <v>35 - 39</v>
      </c>
      <c r="Q13" s="67">
        <v>7320</v>
      </c>
      <c r="R13" s="67">
        <v>8354</v>
      </c>
      <c r="S13" s="67">
        <f t="shared" si="5"/>
        <v>15674</v>
      </c>
      <c r="U13" s="66" t="str">
        <f>$A$13</f>
        <v>35 - 39</v>
      </c>
      <c r="V13" s="67">
        <v>2014</v>
      </c>
      <c r="W13" s="67">
        <v>2007</v>
      </c>
      <c r="X13" s="67">
        <f t="shared" si="6"/>
        <v>4021</v>
      </c>
      <c r="Z13" s="66" t="str">
        <f>$A$13</f>
        <v>35 - 39</v>
      </c>
      <c r="AA13" s="67">
        <v>2627</v>
      </c>
      <c r="AB13" s="67">
        <v>2714</v>
      </c>
      <c r="AC13" s="67">
        <f t="shared" si="7"/>
        <v>5341</v>
      </c>
      <c r="AD13" s="65"/>
      <c r="AE13" s="66" t="str">
        <f>$A$13</f>
        <v>35 - 39</v>
      </c>
      <c r="AF13" s="67">
        <v>10006</v>
      </c>
      <c r="AG13" s="67">
        <v>11419</v>
      </c>
      <c r="AH13" s="67">
        <f t="shared" si="8"/>
        <v>21425</v>
      </c>
      <c r="AI13" s="65"/>
      <c r="AJ13" s="66" t="str">
        <f>$A$13</f>
        <v>35 - 39</v>
      </c>
      <c r="AK13" s="67">
        <v>1941</v>
      </c>
      <c r="AL13" s="67">
        <v>2019</v>
      </c>
      <c r="AM13" s="67">
        <f t="shared" si="9"/>
        <v>3960</v>
      </c>
    </row>
    <row r="14" spans="1:39" s="56" customFormat="1" ht="15" x14ac:dyDescent="0.25">
      <c r="A14" s="63" t="s">
        <v>36</v>
      </c>
      <c r="B14" s="64">
        <f t="shared" si="0"/>
        <v>48737</v>
      </c>
      <c r="C14" s="64">
        <f t="shared" si="10"/>
        <v>55718</v>
      </c>
      <c r="D14" s="64">
        <f t="shared" si="2"/>
        <v>104455</v>
      </c>
      <c r="E14" s="65"/>
      <c r="F14" s="66" t="str">
        <f>$A$14</f>
        <v>40 - 44</v>
      </c>
      <c r="G14" s="67">
        <v>8564</v>
      </c>
      <c r="H14" s="67">
        <v>9869</v>
      </c>
      <c r="I14" s="67">
        <f t="shared" si="3"/>
        <v>18433</v>
      </c>
      <c r="K14" s="66" t="str">
        <f>$A$14</f>
        <v>40 - 44</v>
      </c>
      <c r="L14" s="67">
        <v>12828</v>
      </c>
      <c r="M14" s="67">
        <v>14638</v>
      </c>
      <c r="N14" s="67">
        <f t="shared" si="4"/>
        <v>27466</v>
      </c>
      <c r="P14" s="66" t="str">
        <f>$A$14</f>
        <v>40 - 44</v>
      </c>
      <c r="Q14" s="67">
        <v>8257</v>
      </c>
      <c r="R14" s="67">
        <v>9865</v>
      </c>
      <c r="S14" s="67">
        <f t="shared" si="5"/>
        <v>18122</v>
      </c>
      <c r="U14" s="66" t="str">
        <f>$A$14</f>
        <v>40 - 44</v>
      </c>
      <c r="V14" s="67">
        <v>2251</v>
      </c>
      <c r="W14" s="67">
        <v>2228</v>
      </c>
      <c r="X14" s="67">
        <f t="shared" si="6"/>
        <v>4479</v>
      </c>
      <c r="Z14" s="66" t="str">
        <f>$A$14</f>
        <v>40 - 44</v>
      </c>
      <c r="AA14" s="67">
        <v>2929</v>
      </c>
      <c r="AB14" s="67">
        <v>3082</v>
      </c>
      <c r="AC14" s="67">
        <f t="shared" si="7"/>
        <v>6011</v>
      </c>
      <c r="AD14" s="65"/>
      <c r="AE14" s="66" t="str">
        <f>$A$14</f>
        <v>40 - 44</v>
      </c>
      <c r="AF14" s="67">
        <v>11717</v>
      </c>
      <c r="AG14" s="67">
        <v>13772</v>
      </c>
      <c r="AH14" s="67">
        <f t="shared" si="8"/>
        <v>25489</v>
      </c>
      <c r="AI14" s="65"/>
      <c r="AJ14" s="66" t="str">
        <f>$A$14</f>
        <v>40 - 44</v>
      </c>
      <c r="AK14" s="67">
        <v>2191</v>
      </c>
      <c r="AL14" s="67">
        <v>2264</v>
      </c>
      <c r="AM14" s="67">
        <f t="shared" si="9"/>
        <v>4455</v>
      </c>
    </row>
    <row r="15" spans="1:39" s="56" customFormat="1" ht="15" x14ac:dyDescent="0.25">
      <c r="A15" s="63" t="s">
        <v>37</v>
      </c>
      <c r="B15" s="64">
        <f t="shared" si="0"/>
        <v>46956</v>
      </c>
      <c r="C15" s="64">
        <f t="shared" si="10"/>
        <v>54031</v>
      </c>
      <c r="D15" s="64">
        <f t="shared" si="2"/>
        <v>100987</v>
      </c>
      <c r="E15" s="65"/>
      <c r="F15" s="66" t="str">
        <f>$A$15</f>
        <v>45 - 49</v>
      </c>
      <c r="G15" s="67">
        <v>8162</v>
      </c>
      <c r="H15" s="67">
        <v>9145</v>
      </c>
      <c r="I15" s="67">
        <f t="shared" si="3"/>
        <v>17307</v>
      </c>
      <c r="K15" s="66" t="str">
        <f>$A$15</f>
        <v>45 - 49</v>
      </c>
      <c r="L15" s="67">
        <v>12010</v>
      </c>
      <c r="M15" s="67">
        <v>13969</v>
      </c>
      <c r="N15" s="67">
        <f t="shared" si="4"/>
        <v>25979</v>
      </c>
      <c r="P15" s="66" t="str">
        <f>$A$15</f>
        <v>45 - 49</v>
      </c>
      <c r="Q15" s="67">
        <v>7973</v>
      </c>
      <c r="R15" s="67">
        <v>9639</v>
      </c>
      <c r="S15" s="67">
        <f t="shared" si="5"/>
        <v>17612</v>
      </c>
      <c r="U15" s="66" t="str">
        <f>$A$15</f>
        <v>45 - 49</v>
      </c>
      <c r="V15" s="67">
        <v>2217</v>
      </c>
      <c r="W15" s="67">
        <v>2171</v>
      </c>
      <c r="X15" s="67">
        <f t="shared" si="6"/>
        <v>4388</v>
      </c>
      <c r="Z15" s="66" t="str">
        <f>$A$15</f>
        <v>45 - 49</v>
      </c>
      <c r="AA15" s="67">
        <v>2822</v>
      </c>
      <c r="AB15" s="67">
        <v>2985</v>
      </c>
      <c r="AC15" s="67">
        <f t="shared" si="7"/>
        <v>5807</v>
      </c>
      <c r="AD15" s="65"/>
      <c r="AE15" s="66" t="str">
        <f>$A$15</f>
        <v>45 - 49</v>
      </c>
      <c r="AF15" s="67">
        <v>11638</v>
      </c>
      <c r="AG15" s="67">
        <v>13756</v>
      </c>
      <c r="AH15" s="67">
        <f t="shared" si="8"/>
        <v>25394</v>
      </c>
      <c r="AI15" s="65"/>
      <c r="AJ15" s="66" t="str">
        <f>$A$15</f>
        <v>45 - 49</v>
      </c>
      <c r="AK15" s="67">
        <v>2134</v>
      </c>
      <c r="AL15" s="67">
        <v>2366</v>
      </c>
      <c r="AM15" s="67">
        <f t="shared" si="9"/>
        <v>4500</v>
      </c>
    </row>
    <row r="16" spans="1:39" s="56" customFormat="1" ht="15" x14ac:dyDescent="0.25">
      <c r="A16" s="63" t="s">
        <v>38</v>
      </c>
      <c r="B16" s="64">
        <f t="shared" si="0"/>
        <v>46150</v>
      </c>
      <c r="C16" s="64">
        <f t="shared" si="10"/>
        <v>54121</v>
      </c>
      <c r="D16" s="64">
        <f t="shared" si="2"/>
        <v>100271</v>
      </c>
      <c r="E16" s="65"/>
      <c r="F16" s="66" t="str">
        <f>$A$16</f>
        <v>50 - 54</v>
      </c>
      <c r="G16" s="67">
        <v>7919</v>
      </c>
      <c r="H16" s="67">
        <v>9450</v>
      </c>
      <c r="I16" s="67">
        <f t="shared" si="3"/>
        <v>17369</v>
      </c>
      <c r="K16" s="66" t="str">
        <f>$A$16</f>
        <v>50 - 54</v>
      </c>
      <c r="L16" s="67">
        <v>11074</v>
      </c>
      <c r="M16" s="67">
        <v>12808</v>
      </c>
      <c r="N16" s="67">
        <f t="shared" si="4"/>
        <v>23882</v>
      </c>
      <c r="P16" s="66" t="str">
        <f>$A$16</f>
        <v>50 - 54</v>
      </c>
      <c r="Q16" s="67">
        <v>8156</v>
      </c>
      <c r="R16" s="67">
        <v>10286</v>
      </c>
      <c r="S16" s="67">
        <f t="shared" si="5"/>
        <v>18442</v>
      </c>
      <c r="U16" s="66" t="str">
        <f>$A$16</f>
        <v>50 - 54</v>
      </c>
      <c r="V16" s="67">
        <v>2172</v>
      </c>
      <c r="W16" s="67">
        <v>2394</v>
      </c>
      <c r="X16" s="67">
        <f t="shared" si="6"/>
        <v>4566</v>
      </c>
      <c r="Z16" s="66" t="str">
        <f>$A$16</f>
        <v>50 - 54</v>
      </c>
      <c r="AA16" s="67">
        <v>2696</v>
      </c>
      <c r="AB16" s="67">
        <v>2904</v>
      </c>
      <c r="AC16" s="67">
        <f t="shared" si="7"/>
        <v>5600</v>
      </c>
      <c r="AD16" s="65"/>
      <c r="AE16" s="66" t="str">
        <f>$A$16</f>
        <v>50 - 54</v>
      </c>
      <c r="AF16" s="67">
        <v>11770</v>
      </c>
      <c r="AG16" s="67">
        <v>13803</v>
      </c>
      <c r="AH16" s="67">
        <f t="shared" si="8"/>
        <v>25573</v>
      </c>
      <c r="AI16" s="65"/>
      <c r="AJ16" s="66" t="str">
        <f>$A$16</f>
        <v>50 - 54</v>
      </c>
      <c r="AK16" s="67">
        <v>2363</v>
      </c>
      <c r="AL16" s="67">
        <v>2476</v>
      </c>
      <c r="AM16" s="67">
        <f t="shared" si="9"/>
        <v>4839</v>
      </c>
    </row>
    <row r="17" spans="1:39" s="56" customFormat="1" ht="15" x14ac:dyDescent="0.25">
      <c r="A17" s="63" t="s">
        <v>39</v>
      </c>
      <c r="B17" s="64">
        <f t="shared" si="0"/>
        <v>40052</v>
      </c>
      <c r="C17" s="64">
        <f t="shared" si="10"/>
        <v>47981</v>
      </c>
      <c r="D17" s="64">
        <f t="shared" si="2"/>
        <v>88033</v>
      </c>
      <c r="E17" s="65"/>
      <c r="F17" s="66" t="str">
        <f>$A$17</f>
        <v>55 - 59</v>
      </c>
      <c r="G17" s="67">
        <v>7265</v>
      </c>
      <c r="H17" s="67">
        <v>8898</v>
      </c>
      <c r="I17" s="67">
        <f t="shared" si="3"/>
        <v>16163</v>
      </c>
      <c r="K17" s="66" t="str">
        <f>$A$17</f>
        <v>55 - 59</v>
      </c>
      <c r="L17" s="67">
        <v>8856</v>
      </c>
      <c r="M17" s="67">
        <v>10525</v>
      </c>
      <c r="N17" s="67">
        <f t="shared" si="4"/>
        <v>19381</v>
      </c>
      <c r="P17" s="66" t="str">
        <f>$A$17</f>
        <v>55 - 59</v>
      </c>
      <c r="Q17" s="67">
        <v>7053</v>
      </c>
      <c r="R17" s="67">
        <v>9056</v>
      </c>
      <c r="S17" s="67">
        <f t="shared" si="5"/>
        <v>16109</v>
      </c>
      <c r="U17" s="66" t="str">
        <f>$A$17</f>
        <v>55 - 59</v>
      </c>
      <c r="V17" s="67">
        <v>2134</v>
      </c>
      <c r="W17" s="67">
        <v>2251</v>
      </c>
      <c r="X17" s="67">
        <f t="shared" si="6"/>
        <v>4385</v>
      </c>
      <c r="Z17" s="66" t="str">
        <f>$A$17</f>
        <v>55 - 59</v>
      </c>
      <c r="AA17" s="67">
        <v>2428</v>
      </c>
      <c r="AB17" s="67">
        <v>2629</v>
      </c>
      <c r="AC17" s="67">
        <f t="shared" si="7"/>
        <v>5057</v>
      </c>
      <c r="AD17" s="65"/>
      <c r="AE17" s="66" t="str">
        <f>$A$17</f>
        <v>55 - 59</v>
      </c>
      <c r="AF17" s="67">
        <v>10208</v>
      </c>
      <c r="AG17" s="67">
        <v>12210</v>
      </c>
      <c r="AH17" s="67">
        <f t="shared" si="8"/>
        <v>22418</v>
      </c>
      <c r="AI17" s="65"/>
      <c r="AJ17" s="66" t="str">
        <f>$A$17</f>
        <v>55 - 59</v>
      </c>
      <c r="AK17" s="67">
        <v>2108</v>
      </c>
      <c r="AL17" s="67">
        <v>2412</v>
      </c>
      <c r="AM17" s="67">
        <f t="shared" si="9"/>
        <v>4520</v>
      </c>
    </row>
    <row r="18" spans="1:39" s="56" customFormat="1" ht="15" x14ac:dyDescent="0.25">
      <c r="A18" s="63" t="s">
        <v>40</v>
      </c>
      <c r="B18" s="64">
        <f t="shared" si="0"/>
        <v>31089</v>
      </c>
      <c r="C18" s="64">
        <f t="shared" si="10"/>
        <v>38338</v>
      </c>
      <c r="D18" s="64">
        <f t="shared" si="2"/>
        <v>69427</v>
      </c>
      <c r="E18" s="65"/>
      <c r="F18" s="66" t="str">
        <f>$A$18</f>
        <v>60 - 64</v>
      </c>
      <c r="G18" s="67">
        <v>6120</v>
      </c>
      <c r="H18" s="67">
        <v>7476</v>
      </c>
      <c r="I18" s="67">
        <f t="shared" si="3"/>
        <v>13596</v>
      </c>
      <c r="K18" s="66" t="str">
        <f>$A$18</f>
        <v>60 - 64</v>
      </c>
      <c r="L18" s="67">
        <v>6529</v>
      </c>
      <c r="M18" s="67">
        <v>7979</v>
      </c>
      <c r="N18" s="67">
        <f t="shared" si="4"/>
        <v>14508</v>
      </c>
      <c r="P18" s="66" t="str">
        <f>$A$18</f>
        <v>60 - 64</v>
      </c>
      <c r="Q18" s="67">
        <v>5638</v>
      </c>
      <c r="R18" s="67">
        <v>7340</v>
      </c>
      <c r="S18" s="67">
        <f t="shared" si="5"/>
        <v>12978</v>
      </c>
      <c r="U18" s="66" t="str">
        <f>$A$18</f>
        <v>60 - 64</v>
      </c>
      <c r="V18" s="67">
        <v>1608</v>
      </c>
      <c r="W18" s="67">
        <v>1843</v>
      </c>
      <c r="X18" s="67">
        <f t="shared" si="6"/>
        <v>3451</v>
      </c>
      <c r="Z18" s="66" t="str">
        <f>$A$18</f>
        <v>60 - 64</v>
      </c>
      <c r="AA18" s="67">
        <v>1888</v>
      </c>
      <c r="AB18" s="67">
        <v>2106</v>
      </c>
      <c r="AC18" s="67">
        <f t="shared" si="7"/>
        <v>3994</v>
      </c>
      <c r="AD18" s="65"/>
      <c r="AE18" s="66" t="str">
        <f>$A$18</f>
        <v>60 - 64</v>
      </c>
      <c r="AF18" s="67">
        <v>7669</v>
      </c>
      <c r="AG18" s="67">
        <v>9574</v>
      </c>
      <c r="AH18" s="67">
        <f t="shared" si="8"/>
        <v>17243</v>
      </c>
      <c r="AI18" s="65"/>
      <c r="AJ18" s="66" t="str">
        <f>$A$18</f>
        <v>60 - 64</v>
      </c>
      <c r="AK18" s="67">
        <v>1637</v>
      </c>
      <c r="AL18" s="67">
        <v>2020</v>
      </c>
      <c r="AM18" s="67">
        <f t="shared" si="9"/>
        <v>3657</v>
      </c>
    </row>
    <row r="19" spans="1:39" s="56" customFormat="1" ht="15" x14ac:dyDescent="0.25">
      <c r="A19" s="63" t="s">
        <v>41</v>
      </c>
      <c r="B19" s="64">
        <f t="shared" si="0"/>
        <v>21217</v>
      </c>
      <c r="C19" s="64">
        <f t="shared" si="10"/>
        <v>27375</v>
      </c>
      <c r="D19" s="64">
        <f t="shared" si="2"/>
        <v>48592</v>
      </c>
      <c r="E19" s="65"/>
      <c r="F19" s="66" t="str">
        <f>$A$19</f>
        <v>65 - 69</v>
      </c>
      <c r="G19" s="67">
        <v>4164</v>
      </c>
      <c r="H19" s="67">
        <v>5410</v>
      </c>
      <c r="I19" s="67">
        <f t="shared" si="3"/>
        <v>9574</v>
      </c>
      <c r="K19" s="66" t="str">
        <f>$A$19</f>
        <v>65 - 69</v>
      </c>
      <c r="L19" s="67">
        <v>4140</v>
      </c>
      <c r="M19" s="67">
        <v>5655</v>
      </c>
      <c r="N19" s="67">
        <f t="shared" si="4"/>
        <v>9795</v>
      </c>
      <c r="P19" s="66" t="str">
        <f>$A$19</f>
        <v>65 - 69</v>
      </c>
      <c r="Q19" s="67">
        <v>3950</v>
      </c>
      <c r="R19" s="67">
        <v>5320</v>
      </c>
      <c r="S19" s="67">
        <f t="shared" si="5"/>
        <v>9270</v>
      </c>
      <c r="U19" s="66" t="str">
        <f>$A$19</f>
        <v>65 - 69</v>
      </c>
      <c r="V19" s="67">
        <v>1152</v>
      </c>
      <c r="W19" s="67">
        <v>1281</v>
      </c>
      <c r="X19" s="67">
        <f t="shared" si="6"/>
        <v>2433</v>
      </c>
      <c r="Z19" s="66" t="str">
        <f>$A$19</f>
        <v>65 - 69</v>
      </c>
      <c r="AA19" s="67">
        <v>1290</v>
      </c>
      <c r="AB19" s="67">
        <v>1505</v>
      </c>
      <c r="AC19" s="67">
        <f t="shared" si="7"/>
        <v>2795</v>
      </c>
      <c r="AD19" s="65"/>
      <c r="AE19" s="66" t="str">
        <f>$A$19</f>
        <v>65 - 69</v>
      </c>
      <c r="AF19" s="67">
        <v>5329</v>
      </c>
      <c r="AG19" s="67">
        <v>6767</v>
      </c>
      <c r="AH19" s="67">
        <f t="shared" si="8"/>
        <v>12096</v>
      </c>
      <c r="AI19" s="65"/>
      <c r="AJ19" s="66" t="str">
        <f>$A$19</f>
        <v>65 - 69</v>
      </c>
      <c r="AK19" s="67">
        <v>1192</v>
      </c>
      <c r="AL19" s="67">
        <v>1437</v>
      </c>
      <c r="AM19" s="67">
        <f t="shared" si="9"/>
        <v>2629</v>
      </c>
    </row>
    <row r="20" spans="1:39" s="56" customFormat="1" ht="15" x14ac:dyDescent="0.25">
      <c r="A20" s="63" t="s">
        <v>42</v>
      </c>
      <c r="B20" s="64">
        <f t="shared" si="0"/>
        <v>14667</v>
      </c>
      <c r="C20" s="64">
        <f t="shared" si="10"/>
        <v>19946</v>
      </c>
      <c r="D20" s="64">
        <f t="shared" si="2"/>
        <v>34613</v>
      </c>
      <c r="E20" s="65"/>
      <c r="F20" s="66" t="str">
        <f>$A$20</f>
        <v>70 - 74</v>
      </c>
      <c r="G20" s="67">
        <v>2704</v>
      </c>
      <c r="H20" s="67">
        <v>3705</v>
      </c>
      <c r="I20" s="67">
        <f t="shared" si="3"/>
        <v>6409</v>
      </c>
      <c r="K20" s="66" t="str">
        <f>$A$20</f>
        <v>70 - 74</v>
      </c>
      <c r="L20" s="67">
        <v>3024</v>
      </c>
      <c r="M20" s="67">
        <v>4036</v>
      </c>
      <c r="N20" s="67">
        <f t="shared" si="4"/>
        <v>7060</v>
      </c>
      <c r="P20" s="66" t="str">
        <f>$A$20</f>
        <v>70 - 74</v>
      </c>
      <c r="Q20" s="67">
        <v>2593</v>
      </c>
      <c r="R20" s="67">
        <v>3741</v>
      </c>
      <c r="S20" s="67">
        <f t="shared" si="5"/>
        <v>6334</v>
      </c>
      <c r="U20" s="66" t="str">
        <f>$A$20</f>
        <v>70 - 74</v>
      </c>
      <c r="V20" s="67">
        <v>894</v>
      </c>
      <c r="W20" s="67">
        <v>1039</v>
      </c>
      <c r="X20" s="67">
        <f t="shared" si="6"/>
        <v>1933</v>
      </c>
      <c r="Z20" s="66" t="str">
        <f>$A$20</f>
        <v>70 - 74</v>
      </c>
      <c r="AA20" s="67">
        <v>951</v>
      </c>
      <c r="AB20" s="67">
        <v>1207</v>
      </c>
      <c r="AC20" s="67">
        <f t="shared" si="7"/>
        <v>2158</v>
      </c>
      <c r="AD20" s="65"/>
      <c r="AE20" s="66" t="str">
        <f>$A$20</f>
        <v>70 - 74</v>
      </c>
      <c r="AF20" s="67">
        <v>3652</v>
      </c>
      <c r="AG20" s="67">
        <v>5108</v>
      </c>
      <c r="AH20" s="67">
        <f t="shared" si="8"/>
        <v>8760</v>
      </c>
      <c r="AI20" s="65"/>
      <c r="AJ20" s="66" t="str">
        <f>$A$20</f>
        <v>70 - 74</v>
      </c>
      <c r="AK20" s="67">
        <v>849</v>
      </c>
      <c r="AL20" s="67">
        <v>1110</v>
      </c>
      <c r="AM20" s="67">
        <f t="shared" si="9"/>
        <v>1959</v>
      </c>
    </row>
    <row r="21" spans="1:39" s="56" customFormat="1" ht="15" x14ac:dyDescent="0.25">
      <c r="A21" s="63" t="s">
        <v>43</v>
      </c>
      <c r="B21" s="64">
        <f t="shared" si="0"/>
        <v>8190</v>
      </c>
      <c r="C21" s="64">
        <f t="shared" si="10"/>
        <v>11787</v>
      </c>
      <c r="D21" s="64">
        <f t="shared" si="2"/>
        <v>19977</v>
      </c>
      <c r="E21" s="65"/>
      <c r="F21" s="66" t="str">
        <f>$A$21</f>
        <v>75 - 79</v>
      </c>
      <c r="G21" s="67">
        <v>1573</v>
      </c>
      <c r="H21" s="67">
        <v>2139</v>
      </c>
      <c r="I21" s="67">
        <f t="shared" si="3"/>
        <v>3712</v>
      </c>
      <c r="K21" s="66" t="str">
        <f>$A$21</f>
        <v>75 - 79</v>
      </c>
      <c r="L21" s="67">
        <v>1655</v>
      </c>
      <c r="M21" s="67">
        <v>2259</v>
      </c>
      <c r="N21" s="67">
        <f t="shared" si="4"/>
        <v>3914</v>
      </c>
      <c r="P21" s="66" t="str">
        <f>$A$21</f>
        <v>75 - 79</v>
      </c>
      <c r="Q21" s="67">
        <v>1438</v>
      </c>
      <c r="R21" s="67">
        <v>2192</v>
      </c>
      <c r="S21" s="67">
        <f t="shared" si="5"/>
        <v>3630</v>
      </c>
      <c r="U21" s="66" t="str">
        <f>$A$21</f>
        <v>75 - 79</v>
      </c>
      <c r="V21" s="67">
        <v>474</v>
      </c>
      <c r="W21" s="67">
        <v>676</v>
      </c>
      <c r="X21" s="67">
        <f t="shared" si="6"/>
        <v>1150</v>
      </c>
      <c r="Z21" s="66" t="str">
        <f>$A$21</f>
        <v>75 - 79</v>
      </c>
      <c r="AA21" s="67">
        <v>497</v>
      </c>
      <c r="AB21" s="67">
        <v>723</v>
      </c>
      <c r="AC21" s="67">
        <f t="shared" si="7"/>
        <v>1220</v>
      </c>
      <c r="AD21" s="65"/>
      <c r="AE21" s="66" t="str">
        <f>$A$21</f>
        <v>75 - 79</v>
      </c>
      <c r="AF21" s="67">
        <v>2074</v>
      </c>
      <c r="AG21" s="67">
        <v>3157</v>
      </c>
      <c r="AH21" s="67">
        <f t="shared" si="8"/>
        <v>5231</v>
      </c>
      <c r="AI21" s="65"/>
      <c r="AJ21" s="66" t="str">
        <f>$A$21</f>
        <v>75 - 79</v>
      </c>
      <c r="AK21" s="67">
        <v>479</v>
      </c>
      <c r="AL21" s="67">
        <v>641</v>
      </c>
      <c r="AM21" s="67">
        <f t="shared" si="9"/>
        <v>1120</v>
      </c>
    </row>
    <row r="22" spans="1:39" s="56" customFormat="1" ht="15" x14ac:dyDescent="0.25">
      <c r="A22" s="63" t="s">
        <v>44</v>
      </c>
      <c r="B22" s="64">
        <f t="shared" si="0"/>
        <v>17836</v>
      </c>
      <c r="C22" s="64">
        <f t="shared" si="10"/>
        <v>21428</v>
      </c>
      <c r="D22" s="64">
        <f t="shared" si="2"/>
        <v>39264</v>
      </c>
      <c r="E22" s="65"/>
      <c r="F22" s="66" t="str">
        <f>$A$22</f>
        <v>80 ปีขึ้นไป</v>
      </c>
      <c r="G22" s="67">
        <v>4040</v>
      </c>
      <c r="H22" s="67">
        <v>4920</v>
      </c>
      <c r="I22" s="67">
        <f t="shared" si="3"/>
        <v>8960</v>
      </c>
      <c r="K22" s="66" t="str">
        <f>$A$22</f>
        <v>80 ปีขึ้นไป</v>
      </c>
      <c r="L22" s="67">
        <v>4080</v>
      </c>
      <c r="M22" s="67">
        <v>4660</v>
      </c>
      <c r="N22" s="67">
        <f t="shared" si="4"/>
        <v>8740</v>
      </c>
      <c r="P22" s="66" t="str">
        <f>$A$22</f>
        <v>80 ปีขึ้นไป</v>
      </c>
      <c r="Q22" s="67">
        <v>3579</v>
      </c>
      <c r="R22" s="67">
        <v>3952</v>
      </c>
      <c r="S22" s="67">
        <f t="shared" si="5"/>
        <v>7531</v>
      </c>
      <c r="U22" s="66" t="str">
        <f>$A$22</f>
        <v>80 ปีขึ้นไป</v>
      </c>
      <c r="V22" s="67">
        <v>770</v>
      </c>
      <c r="W22" s="67">
        <v>1018</v>
      </c>
      <c r="X22" s="67">
        <f t="shared" si="6"/>
        <v>1788</v>
      </c>
      <c r="Z22" s="66" t="str">
        <f>$A$22</f>
        <v>80 ปีขึ้นไป</v>
      </c>
      <c r="AA22" s="67">
        <v>702</v>
      </c>
      <c r="AB22" s="67">
        <v>1069</v>
      </c>
      <c r="AC22" s="67">
        <f t="shared" si="7"/>
        <v>1771</v>
      </c>
      <c r="AD22" s="65"/>
      <c r="AE22" s="66" t="str">
        <f>$A$22</f>
        <v>80 ปีขึ้นไป</v>
      </c>
      <c r="AF22" s="67">
        <v>3948</v>
      </c>
      <c r="AG22" s="67">
        <v>4814</v>
      </c>
      <c r="AH22" s="67">
        <f t="shared" si="8"/>
        <v>8762</v>
      </c>
      <c r="AI22" s="65"/>
      <c r="AJ22" s="66" t="str">
        <f>$A$22</f>
        <v>80 ปีขึ้นไป</v>
      </c>
      <c r="AK22" s="67">
        <v>717</v>
      </c>
      <c r="AL22" s="67">
        <v>995</v>
      </c>
      <c r="AM22" s="67">
        <f t="shared" si="9"/>
        <v>1712</v>
      </c>
    </row>
    <row r="23" spans="1:39" s="56" customFormat="1" ht="15" x14ac:dyDescent="0.25">
      <c r="A23" s="68" t="s">
        <v>26</v>
      </c>
      <c r="B23" s="69">
        <f>SUM(B5:B22)</f>
        <v>568877</v>
      </c>
      <c r="C23" s="69">
        <f>SUM(C5:C22)</f>
        <v>632655</v>
      </c>
      <c r="D23" s="69">
        <f>SUM(B23:C23)</f>
        <v>1201532</v>
      </c>
      <c r="E23" s="70"/>
      <c r="F23" s="71" t="s">
        <v>26</v>
      </c>
      <c r="G23" s="72">
        <f>SUM(G5:G22)</f>
        <v>102674</v>
      </c>
      <c r="H23" s="72">
        <f>SUM(H5:H22)</f>
        <v>114507</v>
      </c>
      <c r="I23" s="72">
        <f t="shared" ref="I23" si="11">SUM(G23:H23)</f>
        <v>217181</v>
      </c>
      <c r="J23" s="62"/>
      <c r="K23" s="71" t="s">
        <v>26</v>
      </c>
      <c r="L23" s="72">
        <f>SUM(L5:L22)</f>
        <v>138944</v>
      </c>
      <c r="M23" s="72">
        <f>SUM(M5:M22)</f>
        <v>156339</v>
      </c>
      <c r="N23" s="72">
        <f t="shared" ref="N23" si="12">SUM(L23:M23)</f>
        <v>295283</v>
      </c>
      <c r="O23" s="62"/>
      <c r="P23" s="71" t="s">
        <v>26</v>
      </c>
      <c r="Q23" s="72">
        <f>SUM(Q5:Q22)</f>
        <v>100533</v>
      </c>
      <c r="R23" s="72">
        <f>SUM(R5:R22)</f>
        <v>114928</v>
      </c>
      <c r="S23" s="72">
        <f t="shared" ref="S23" si="13">SUM(Q23:R23)</f>
        <v>215461</v>
      </c>
      <c r="T23" s="62"/>
      <c r="U23" s="71" t="s">
        <v>26</v>
      </c>
      <c r="V23" s="72">
        <f>SUM(V5:V22)</f>
        <v>27701</v>
      </c>
      <c r="W23" s="72">
        <f>SUM(W5:W22)</f>
        <v>28355</v>
      </c>
      <c r="X23" s="72">
        <f t="shared" ref="X23" si="14">SUM(V23:W23)</f>
        <v>56056</v>
      </c>
      <c r="Y23" s="62"/>
      <c r="Z23" s="71" t="s">
        <v>26</v>
      </c>
      <c r="AA23" s="72">
        <f>SUM(AA5:AA22)</f>
        <v>34578</v>
      </c>
      <c r="AB23" s="72">
        <f>SUM(AB5:AB22)</f>
        <v>36565</v>
      </c>
      <c r="AC23" s="72">
        <f t="shared" ref="AC23" si="15">SUM(AA23:AB23)</f>
        <v>71143</v>
      </c>
      <c r="AD23" s="61"/>
      <c r="AE23" s="71" t="s">
        <v>26</v>
      </c>
      <c r="AF23" s="72">
        <f>SUM(AF5:AF22)</f>
        <v>137211</v>
      </c>
      <c r="AG23" s="72">
        <f>SUM(AG5:AG22)</f>
        <v>152837</v>
      </c>
      <c r="AH23" s="72">
        <f t="shared" ref="AH23" si="16">SUM(AF23:AG23)</f>
        <v>290048</v>
      </c>
      <c r="AI23" s="61"/>
      <c r="AJ23" s="71" t="s">
        <v>26</v>
      </c>
      <c r="AK23" s="72">
        <f>SUM(AK5:AK22)</f>
        <v>27236</v>
      </c>
      <c r="AL23" s="72">
        <f>SUM(AL5:AL22)</f>
        <v>29124</v>
      </c>
      <c r="AM23" s="72">
        <f t="shared" ref="AM23" si="17">SUM(AK23:AL23)</f>
        <v>56360</v>
      </c>
    </row>
    <row r="24" spans="1:39" x14ac:dyDescent="0.2">
      <c r="A24" s="49"/>
    </row>
    <row r="25" spans="1:39" ht="21.75" x14ac:dyDescent="0.5">
      <c r="A25" s="24" t="s">
        <v>15</v>
      </c>
    </row>
    <row r="26" spans="1:39" ht="21.75" x14ac:dyDescent="0.5">
      <c r="A26" s="51" t="s">
        <v>80</v>
      </c>
    </row>
    <row r="28" spans="1:39" ht="15.75" customHeight="1" x14ac:dyDescent="0.2"/>
    <row r="29" spans="1:39" ht="15.75" customHeight="1" x14ac:dyDescent="0.2"/>
    <row r="30" spans="1:39" ht="15.75" customHeight="1" x14ac:dyDescent="0.2"/>
    <row r="31" spans="1:39" ht="15.75" customHeight="1" x14ac:dyDescent="0.2"/>
    <row r="32" spans="1:39" ht="15.75" customHeight="1" x14ac:dyDescent="0.2"/>
    <row r="33" customFormat="1" ht="15.75" customHeight="1" x14ac:dyDescent="0.2"/>
    <row r="34" customFormat="1" ht="15.75" customHeight="1" x14ac:dyDescent="0.2"/>
    <row r="35" customFormat="1" ht="15.75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</sheetData>
  <mergeCells count="24">
    <mergeCell ref="U2:X2"/>
    <mergeCell ref="AE2:AH2"/>
    <mergeCell ref="AJ2:AM2"/>
    <mergeCell ref="U1:X1"/>
    <mergeCell ref="Z1:AC1"/>
    <mergeCell ref="AE1:AH1"/>
    <mergeCell ref="AJ1:AM1"/>
    <mergeCell ref="Z2:AC2"/>
    <mergeCell ref="Z3:AC3"/>
    <mergeCell ref="AE3:AH3"/>
    <mergeCell ref="AJ3:AM3"/>
    <mergeCell ref="A1:D1"/>
    <mergeCell ref="F1:I1"/>
    <mergeCell ref="K1:N1"/>
    <mergeCell ref="P1:S1"/>
    <mergeCell ref="A3:D3"/>
    <mergeCell ref="F3:I3"/>
    <mergeCell ref="K3:N3"/>
    <mergeCell ref="P3:S3"/>
    <mergeCell ref="U3:X3"/>
    <mergeCell ref="A2:D2"/>
    <mergeCell ref="F2:I2"/>
    <mergeCell ref="K2:N2"/>
    <mergeCell ref="P2:S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3227-D0B9-47E2-A779-2E3BFAA00D9E}">
  <dimension ref="A1:AM28"/>
  <sheetViews>
    <sheetView workbookViewId="0">
      <selection activeCell="L26" sqref="L26"/>
    </sheetView>
  </sheetViews>
  <sheetFormatPr defaultColWidth="12.75" defaultRowHeight="12.75" x14ac:dyDescent="0.2"/>
  <cols>
    <col min="1" max="1" width="9.25" style="50" customWidth="1"/>
    <col min="2" max="2" width="8.875" style="50" customWidth="1"/>
    <col min="3" max="3" width="9.5" style="50" customWidth="1"/>
    <col min="4" max="4" width="9.625" style="50" customWidth="1"/>
    <col min="5" max="5" width="6.5" style="50" customWidth="1"/>
    <col min="6" max="6" width="9.625" style="50" customWidth="1"/>
    <col min="7" max="7" width="8.875" style="50" customWidth="1"/>
    <col min="8" max="8" width="10.125" style="50" customWidth="1"/>
    <col min="9" max="9" width="9.875" style="50" customWidth="1"/>
    <col min="10" max="10" width="6.875" style="50" customWidth="1"/>
    <col min="11" max="11" width="9.75" style="50" customWidth="1"/>
    <col min="12" max="12" width="8.5" style="50" customWidth="1"/>
    <col min="13" max="13" width="10.25" style="50" customWidth="1"/>
    <col min="14" max="14" width="10.375" style="50" customWidth="1"/>
    <col min="15" max="15" width="7.5" style="50" customWidth="1"/>
    <col min="16" max="16" width="9.625" style="50" customWidth="1"/>
    <col min="17" max="17" width="9.375" style="50" customWidth="1"/>
    <col min="18" max="18" width="9.125" style="50" customWidth="1"/>
    <col min="19" max="19" width="9.75" style="50" customWidth="1"/>
    <col min="20" max="20" width="7.25" style="50" customWidth="1"/>
    <col min="21" max="21" width="9.625" style="50" customWidth="1"/>
    <col min="22" max="22" width="9.5" style="50" customWidth="1"/>
    <col min="23" max="23" width="9.125" style="50" customWidth="1"/>
    <col min="24" max="24" width="9.75" style="50" customWidth="1"/>
    <col min="25" max="25" width="7.25" style="50" customWidth="1"/>
    <col min="26" max="26" width="9.75" style="50" customWidth="1"/>
    <col min="27" max="27" width="9.875" style="50" customWidth="1"/>
    <col min="28" max="28" width="10.75" style="50" customWidth="1"/>
    <col min="29" max="29" width="9.75" style="50" customWidth="1"/>
    <col min="30" max="30" width="7.125" style="50" customWidth="1"/>
    <col min="31" max="31" width="9.625" style="50" customWidth="1"/>
    <col min="32" max="32" width="10.875" style="50" customWidth="1"/>
    <col min="33" max="33" width="10.25" style="50" customWidth="1"/>
    <col min="34" max="34" width="10" style="50" customWidth="1"/>
    <col min="35" max="35" width="7.75" style="50" customWidth="1"/>
    <col min="36" max="36" width="9.5" style="50" customWidth="1"/>
    <col min="37" max="37" width="10.5" style="50" customWidth="1"/>
    <col min="38" max="38" width="10.125" style="50" customWidth="1"/>
    <col min="39" max="39" width="10.875" style="50" customWidth="1"/>
    <col min="40" max="16384" width="12.75" style="50"/>
  </cols>
  <sheetData>
    <row r="1" spans="1:39" s="52" customFormat="1" ht="18" x14ac:dyDescent="0.2">
      <c r="A1" s="127" t="s">
        <v>68</v>
      </c>
      <c r="B1" s="127"/>
      <c r="C1" s="127"/>
      <c r="D1" s="127"/>
      <c r="F1" s="127" t="s">
        <v>68</v>
      </c>
      <c r="G1" s="127"/>
      <c r="H1" s="127"/>
      <c r="I1" s="127"/>
      <c r="K1" s="127" t="s">
        <v>68</v>
      </c>
      <c r="L1" s="127"/>
      <c r="M1" s="127"/>
      <c r="N1" s="127"/>
      <c r="P1" s="127" t="s">
        <v>68</v>
      </c>
      <c r="Q1" s="127"/>
      <c r="R1" s="127"/>
      <c r="S1" s="127"/>
      <c r="T1" s="53"/>
      <c r="U1" s="127" t="s">
        <v>68</v>
      </c>
      <c r="V1" s="127"/>
      <c r="W1" s="127"/>
      <c r="X1" s="127"/>
      <c r="Z1" s="127" t="s">
        <v>68</v>
      </c>
      <c r="AA1" s="127"/>
      <c r="AB1" s="127"/>
      <c r="AC1" s="127"/>
      <c r="AE1" s="127" t="s">
        <v>68</v>
      </c>
      <c r="AF1" s="127"/>
      <c r="AG1" s="127"/>
      <c r="AH1" s="127"/>
      <c r="AJ1" s="127" t="s">
        <v>68</v>
      </c>
      <c r="AK1" s="127"/>
      <c r="AL1" s="127"/>
      <c r="AM1" s="127"/>
    </row>
    <row r="2" spans="1:39" s="52" customFormat="1" ht="18" x14ac:dyDescent="0.2">
      <c r="A2" s="127" t="s">
        <v>69</v>
      </c>
      <c r="B2" s="127"/>
      <c r="C2" s="127"/>
      <c r="D2" s="127"/>
      <c r="F2" s="127" t="s">
        <v>69</v>
      </c>
      <c r="G2" s="127"/>
      <c r="H2" s="127"/>
      <c r="I2" s="127"/>
      <c r="K2" s="127" t="s">
        <v>69</v>
      </c>
      <c r="L2" s="127"/>
      <c r="M2" s="127"/>
      <c r="N2" s="127"/>
      <c r="P2" s="127" t="s">
        <v>69</v>
      </c>
      <c r="Q2" s="127"/>
      <c r="R2" s="127"/>
      <c r="S2" s="127"/>
      <c r="T2" s="53"/>
      <c r="U2" s="127" t="s">
        <v>69</v>
      </c>
      <c r="V2" s="127"/>
      <c r="W2" s="127"/>
      <c r="X2" s="127"/>
      <c r="Z2" s="127" t="s">
        <v>69</v>
      </c>
      <c r="AA2" s="127"/>
      <c r="AB2" s="127"/>
      <c r="AC2" s="127"/>
      <c r="AE2" s="127" t="s">
        <v>69</v>
      </c>
      <c r="AF2" s="127"/>
      <c r="AG2" s="127"/>
      <c r="AH2" s="127"/>
      <c r="AJ2" s="127" t="s">
        <v>69</v>
      </c>
      <c r="AK2" s="127"/>
      <c r="AL2" s="127"/>
      <c r="AM2" s="127"/>
    </row>
    <row r="3" spans="1:39" s="54" customFormat="1" ht="14.25" x14ac:dyDescent="0.2">
      <c r="A3" s="123" t="s">
        <v>70</v>
      </c>
      <c r="B3" s="123"/>
      <c r="C3" s="123"/>
      <c r="D3" s="123"/>
      <c r="F3" s="123" t="s">
        <v>70</v>
      </c>
      <c r="G3" s="123"/>
      <c r="H3" s="123"/>
      <c r="I3" s="123"/>
      <c r="K3" s="123" t="s">
        <v>70</v>
      </c>
      <c r="L3" s="123"/>
      <c r="M3" s="123"/>
      <c r="N3" s="123"/>
      <c r="P3" s="123" t="s">
        <v>70</v>
      </c>
      <c r="Q3" s="123"/>
      <c r="R3" s="123"/>
      <c r="S3" s="123"/>
      <c r="T3" s="55"/>
      <c r="U3" s="123" t="s">
        <v>70</v>
      </c>
      <c r="V3" s="123"/>
      <c r="W3" s="123"/>
      <c r="X3" s="123"/>
      <c r="Z3" s="123" t="s">
        <v>70</v>
      </c>
      <c r="AA3" s="123"/>
      <c r="AB3" s="123"/>
      <c r="AC3" s="123"/>
      <c r="AE3" s="123" t="s">
        <v>70</v>
      </c>
      <c r="AF3" s="123"/>
      <c r="AG3" s="123"/>
      <c r="AH3" s="123"/>
      <c r="AJ3" s="123" t="s">
        <v>70</v>
      </c>
      <c r="AK3" s="123"/>
      <c r="AL3" s="123"/>
      <c r="AM3" s="123"/>
    </row>
    <row r="4" spans="1:39" s="56" customFormat="1" ht="15" x14ac:dyDescent="0.25">
      <c r="A4" s="124" t="s">
        <v>17</v>
      </c>
      <c r="B4" s="125"/>
      <c r="C4" s="125"/>
      <c r="D4" s="126"/>
      <c r="F4" s="124" t="s">
        <v>18</v>
      </c>
      <c r="G4" s="125"/>
      <c r="H4" s="125"/>
      <c r="I4" s="126"/>
      <c r="K4" s="124" t="s">
        <v>45</v>
      </c>
      <c r="L4" s="125"/>
      <c r="M4" s="125"/>
      <c r="N4" s="126"/>
      <c r="P4" s="124" t="s">
        <v>46</v>
      </c>
      <c r="Q4" s="125"/>
      <c r="R4" s="125"/>
      <c r="S4" s="126"/>
      <c r="U4" s="124" t="s">
        <v>47</v>
      </c>
      <c r="V4" s="125"/>
      <c r="W4" s="125"/>
      <c r="X4" s="126"/>
      <c r="Z4" s="124" t="s">
        <v>48</v>
      </c>
      <c r="AA4" s="125"/>
      <c r="AB4" s="125"/>
      <c r="AC4" s="126"/>
      <c r="AE4" s="124" t="s">
        <v>49</v>
      </c>
      <c r="AF4" s="125"/>
      <c r="AG4" s="125"/>
      <c r="AH4" s="126"/>
      <c r="AJ4" s="124" t="s">
        <v>50</v>
      </c>
      <c r="AK4" s="125"/>
      <c r="AL4" s="125"/>
      <c r="AM4" s="126"/>
    </row>
    <row r="5" spans="1:39" s="56" customFormat="1" ht="15" x14ac:dyDescent="0.25">
      <c r="A5" s="57" t="s">
        <v>51</v>
      </c>
      <c r="B5" s="58" t="s">
        <v>4</v>
      </c>
      <c r="C5" s="58" t="s">
        <v>5</v>
      </c>
      <c r="D5" s="58" t="s">
        <v>3</v>
      </c>
      <c r="F5" s="57" t="s">
        <v>51</v>
      </c>
      <c r="G5" s="58" t="s">
        <v>4</v>
      </c>
      <c r="H5" s="58" t="s">
        <v>5</v>
      </c>
      <c r="I5" s="58" t="s">
        <v>3</v>
      </c>
      <c r="K5" s="57" t="s">
        <v>51</v>
      </c>
      <c r="L5" s="58" t="s">
        <v>4</v>
      </c>
      <c r="M5" s="58" t="s">
        <v>5</v>
      </c>
      <c r="N5" s="58" t="s">
        <v>3</v>
      </c>
      <c r="P5" s="57" t="s">
        <v>51</v>
      </c>
      <c r="Q5" s="58" t="s">
        <v>4</v>
      </c>
      <c r="R5" s="58" t="s">
        <v>5</v>
      </c>
      <c r="S5" s="58" t="s">
        <v>3</v>
      </c>
      <c r="U5" s="57" t="s">
        <v>51</v>
      </c>
      <c r="V5" s="58" t="s">
        <v>4</v>
      </c>
      <c r="W5" s="58" t="s">
        <v>5</v>
      </c>
      <c r="X5" s="58" t="s">
        <v>3</v>
      </c>
      <c r="Z5" s="57" t="s">
        <v>51</v>
      </c>
      <c r="AA5" s="58" t="s">
        <v>4</v>
      </c>
      <c r="AB5" s="58" t="s">
        <v>5</v>
      </c>
      <c r="AC5" s="58" t="s">
        <v>3</v>
      </c>
      <c r="AE5" s="57" t="s">
        <v>51</v>
      </c>
      <c r="AF5" s="58" t="s">
        <v>4</v>
      </c>
      <c r="AG5" s="58" t="s">
        <v>5</v>
      </c>
      <c r="AH5" s="58" t="s">
        <v>3</v>
      </c>
      <c r="AJ5" s="57" t="s">
        <v>51</v>
      </c>
      <c r="AK5" s="58" t="s">
        <v>4</v>
      </c>
      <c r="AL5" s="58" t="s">
        <v>5</v>
      </c>
      <c r="AM5" s="58" t="s">
        <v>3</v>
      </c>
    </row>
    <row r="6" spans="1:39" s="56" customFormat="1" ht="15" x14ac:dyDescent="0.25">
      <c r="A6" s="79" t="s">
        <v>27</v>
      </c>
      <c r="B6" s="81">
        <f>SUM(G6,L6,Q6,V6,AA6,AF6,AK6)</f>
        <v>4778.7551789077215</v>
      </c>
      <c r="C6" s="81">
        <f>SUM(H6,M6,R6,W6,AB6,AG6,AL6)</f>
        <v>4449.5519101123591</v>
      </c>
      <c r="D6" s="82">
        <f>SUM(B6:C6)</f>
        <v>9228.3070890200797</v>
      </c>
      <c r="F6" s="79" t="s">
        <v>27</v>
      </c>
      <c r="G6" s="81">
        <f>[1]PROCESS!B4</f>
        <v>858.60263653483992</v>
      </c>
      <c r="H6" s="81">
        <f>[1]PROCESS!D4</f>
        <v>807.44179775280895</v>
      </c>
      <c r="I6" s="82">
        <f>SUM(G6:H6)</f>
        <v>1666.044434287649</v>
      </c>
      <c r="K6" s="79" t="s">
        <v>27</v>
      </c>
      <c r="L6" s="81">
        <f>[1]PROCESS!B5</f>
        <v>1258.0200878844946</v>
      </c>
      <c r="M6" s="81">
        <f>[1]PROCESS!D5</f>
        <v>1115.6260674157304</v>
      </c>
      <c r="N6" s="82">
        <f>SUM(L6:M6)</f>
        <v>2373.646155300225</v>
      </c>
      <c r="P6" s="79" t="s">
        <v>27</v>
      </c>
      <c r="Q6" s="81">
        <f>[1]PROCESS!B6</f>
        <v>777.40238543628379</v>
      </c>
      <c r="R6" s="81">
        <f>[1]PROCESS!D6</f>
        <v>723.09662921348308</v>
      </c>
      <c r="S6" s="82">
        <f>SUM(Q6:R6)</f>
        <v>1500.4990146497669</v>
      </c>
      <c r="U6" s="79" t="s">
        <v>27</v>
      </c>
      <c r="V6" s="81">
        <f>[1]PROCESS!B7</f>
        <v>240.72504708097929</v>
      </c>
      <c r="W6" s="81">
        <f>[1]PROCESS!D7</f>
        <v>245.14067415730338</v>
      </c>
      <c r="X6" s="82">
        <f>SUM(V6:W6)</f>
        <v>485.86572123828267</v>
      </c>
      <c r="Z6" s="79" t="s">
        <v>27</v>
      </c>
      <c r="AA6" s="81">
        <f>[1]PROCESS!B8</f>
        <v>362.52542372881356</v>
      </c>
      <c r="AB6" s="81">
        <f>[1]PROCESS!D8</f>
        <v>315.42831460674159</v>
      </c>
      <c r="AC6" s="82">
        <f>SUM(AA6:AB6)</f>
        <v>677.95373833555516</v>
      </c>
      <c r="AE6" s="79" t="s">
        <v>27</v>
      </c>
      <c r="AF6" s="81">
        <f>[1]PROCESS!B9</f>
        <v>1062.7005649717514</v>
      </c>
      <c r="AG6" s="81">
        <f>[1]PROCESS!D9</f>
        <v>1039.9316853932585</v>
      </c>
      <c r="AH6" s="82">
        <f>SUM(AF6:AG6)</f>
        <v>2102.6322503650099</v>
      </c>
      <c r="AJ6" s="79" t="s">
        <v>27</v>
      </c>
      <c r="AK6" s="81">
        <f>[1]PROCESS!B10</f>
        <v>218.7790332705587</v>
      </c>
      <c r="AL6" s="81">
        <f>[1]PROCESS!D10</f>
        <v>202.8867415730337</v>
      </c>
      <c r="AM6" s="82">
        <f>SUM(AK6:AL6)</f>
        <v>421.66577484359243</v>
      </c>
    </row>
    <row r="7" spans="1:39" s="56" customFormat="1" ht="15" x14ac:dyDescent="0.25">
      <c r="A7" s="79" t="s">
        <v>52</v>
      </c>
      <c r="B7" s="81">
        <f t="shared" ref="B7:C23" si="0">SUM(G7,L7,Q7,V7,AA7,AF7,AK7)</f>
        <v>22542.466418241507</v>
      </c>
      <c r="C7" s="81">
        <f t="shared" si="0"/>
        <v>21076.676993879584</v>
      </c>
      <c r="D7" s="82">
        <f t="shared" ref="D7:D22" si="1">SUM(B7:C7)</f>
        <v>43619.143412121091</v>
      </c>
      <c r="F7" s="79" t="s">
        <v>52</v>
      </c>
      <c r="G7" s="81">
        <f>[1]PROCESS!G4</f>
        <v>4059.3235737734008</v>
      </c>
      <c r="H7" s="81">
        <f>[1]PROCESS!I4</f>
        <v>3817.3178346064428</v>
      </c>
      <c r="I7" s="82">
        <f t="shared" ref="I7:I22" si="2">SUM(G7:H7)</f>
        <v>7876.6414083798436</v>
      </c>
      <c r="K7" s="79" t="s">
        <v>52</v>
      </c>
      <c r="L7" s="81">
        <f>[1]PROCESS!G5</f>
        <v>5785.6321533138143</v>
      </c>
      <c r="M7" s="81">
        <f>[1]PROCESS!I5</f>
        <v>5491.3163638088909</v>
      </c>
      <c r="N7" s="82">
        <f t="shared" ref="N7:N22" si="3">SUM(L7:M7)</f>
        <v>11276.948517122706</v>
      </c>
      <c r="P7" s="79" t="s">
        <v>52</v>
      </c>
      <c r="Q7" s="81">
        <f>[1]PROCESS!G6</f>
        <v>3899.8445568272559</v>
      </c>
      <c r="R7" s="81">
        <f>[1]PROCESS!I6</f>
        <v>3552.6213407980263</v>
      </c>
      <c r="S7" s="82">
        <f t="shared" ref="S7:S22" si="4">SUM(Q7:R7)</f>
        <v>7452.4658976252822</v>
      </c>
      <c r="U7" s="79" t="s">
        <v>52</v>
      </c>
      <c r="V7" s="81">
        <f>[1]PROCESS!G7</f>
        <v>1063.3963268565344</v>
      </c>
      <c r="W7" s="81">
        <f>[1]PROCESS!I7</f>
        <v>997.64582246050202</v>
      </c>
      <c r="X7" s="82">
        <f t="shared" ref="X7:X22" si="5">SUM(V7:W7)</f>
        <v>2061.0421493170365</v>
      </c>
      <c r="Z7" s="79" t="s">
        <v>52</v>
      </c>
      <c r="AA7" s="81">
        <f>[1]PROCESS!G8</f>
        <v>1505.5881465708455</v>
      </c>
      <c r="AB7" s="81">
        <f>[1]PROCESS!I8</f>
        <v>1401.9623286046401</v>
      </c>
      <c r="AC7" s="82">
        <f t="shared" ref="AC7:AC22" si="6">SUM(AA7:AB7)</f>
        <v>2907.5504751754856</v>
      </c>
      <c r="AE7" s="79" t="s">
        <v>52</v>
      </c>
      <c r="AF7" s="81">
        <f>[1]PROCESS!G9</f>
        <v>5247.1315766125454</v>
      </c>
      <c r="AG7" s="81">
        <f>[1]PROCESS!I9</f>
        <v>4824.4052758931539</v>
      </c>
      <c r="AH7" s="82">
        <f t="shared" ref="AH7:AH22" si="7">SUM(AF7:AG7)</f>
        <v>10071.536852505698</v>
      </c>
      <c r="AJ7" s="79" t="s">
        <v>52</v>
      </c>
      <c r="AK7" s="81">
        <f>[1]PROCESS!G10</f>
        <v>981.55008428710846</v>
      </c>
      <c r="AL7" s="81">
        <f>[1]PROCESS!I10</f>
        <v>991.40802770792811</v>
      </c>
      <c r="AM7" s="82">
        <f t="shared" ref="AM7:AM22" si="8">SUM(AK7:AL7)</f>
        <v>1972.9581119950367</v>
      </c>
    </row>
    <row r="8" spans="1:39" s="56" customFormat="1" ht="15" x14ac:dyDescent="0.25">
      <c r="A8" s="79" t="s">
        <v>53</v>
      </c>
      <c r="B8" s="81">
        <f t="shared" si="0"/>
        <v>32769.382648234612</v>
      </c>
      <c r="C8" s="81">
        <f t="shared" si="0"/>
        <v>30985.615374685338</v>
      </c>
      <c r="D8" s="82">
        <f t="shared" si="1"/>
        <v>63754.99802291995</v>
      </c>
      <c r="F8" s="79" t="s">
        <v>53</v>
      </c>
      <c r="G8" s="81">
        <f>[1]PROCESS!L4</f>
        <v>5842.9453446855259</v>
      </c>
      <c r="H8" s="81">
        <f>[1]PROCESS!N4</f>
        <v>5540.7717033499002</v>
      </c>
      <c r="I8" s="82">
        <f t="shared" si="2"/>
        <v>11383.717048035425</v>
      </c>
      <c r="K8" s="79" t="s">
        <v>53</v>
      </c>
      <c r="L8" s="81">
        <f>[1]PROCESS!L5</f>
        <v>8558.1240196527215</v>
      </c>
      <c r="M8" s="81">
        <f>[1]PROCESS!N5</f>
        <v>8297.9289356483569</v>
      </c>
      <c r="N8" s="82">
        <f t="shared" si="3"/>
        <v>16856.052955301078</v>
      </c>
      <c r="P8" s="79" t="s">
        <v>53</v>
      </c>
      <c r="Q8" s="81">
        <f>[1]PROCESS!L6</f>
        <v>5726.8365223229275</v>
      </c>
      <c r="R8" s="81">
        <f>[1]PROCESS!N6</f>
        <v>5337.6357709933518</v>
      </c>
      <c r="S8" s="82">
        <f t="shared" si="4"/>
        <v>11064.472293316279</v>
      </c>
      <c r="U8" s="79" t="s">
        <v>53</v>
      </c>
      <c r="V8" s="81">
        <f>[1]PROCESS!L7</f>
        <v>1588.2975678232476</v>
      </c>
      <c r="W8" s="81">
        <f>[1]PROCESS!N7</f>
        <v>1407.6189892209386</v>
      </c>
      <c r="X8" s="82">
        <f t="shared" si="5"/>
        <v>2995.9165570441864</v>
      </c>
      <c r="Z8" s="79" t="s">
        <v>53</v>
      </c>
      <c r="AA8" s="81">
        <f>[1]PROCESS!L8</f>
        <v>2074.2977204064819</v>
      </c>
      <c r="AB8" s="81">
        <f>[1]PROCESS!N8</f>
        <v>1906.782159685019</v>
      </c>
      <c r="AC8" s="82">
        <f t="shared" si="6"/>
        <v>3981.0798800915009</v>
      </c>
      <c r="AE8" s="79" t="s">
        <v>53</v>
      </c>
      <c r="AF8" s="81">
        <f>[1]PROCESS!L9</f>
        <v>7478.2031798345997</v>
      </c>
      <c r="AG8" s="81">
        <f>[1]PROCESS!N9</f>
        <v>7155.6513264054738</v>
      </c>
      <c r="AH8" s="82">
        <f t="shared" si="7"/>
        <v>14633.854506240074</v>
      </c>
      <c r="AJ8" s="79" t="s">
        <v>53</v>
      </c>
      <c r="AK8" s="81">
        <f>[1]PROCESS!L10</f>
        <v>1500.6782935091092</v>
      </c>
      <c r="AL8" s="81">
        <f>[1]PROCESS!N10</f>
        <v>1339.2264893823017</v>
      </c>
      <c r="AM8" s="82">
        <f t="shared" si="8"/>
        <v>2839.9047828914108</v>
      </c>
    </row>
    <row r="9" spans="1:39" s="56" customFormat="1" ht="15" x14ac:dyDescent="0.25">
      <c r="A9" s="79" t="s">
        <v>54</v>
      </c>
      <c r="B9" s="81">
        <f t="shared" si="0"/>
        <v>35702.976444556472</v>
      </c>
      <c r="C9" s="81">
        <f t="shared" si="0"/>
        <v>33510.996389245323</v>
      </c>
      <c r="D9" s="82">
        <f t="shared" si="1"/>
        <v>69213.972833801789</v>
      </c>
      <c r="F9" s="79" t="s">
        <v>54</v>
      </c>
      <c r="G9" s="81">
        <f>[1]PROCESS!B15</f>
        <v>6175.011623673081</v>
      </c>
      <c r="H9" s="81">
        <f>[1]PROCESS!D15</f>
        <v>5700.8706991734061</v>
      </c>
      <c r="I9" s="82">
        <f t="shared" si="2"/>
        <v>11875.882322846486</v>
      </c>
      <c r="K9" s="79" t="s">
        <v>54</v>
      </c>
      <c r="L9" s="81">
        <f>[1]PROCESS!B16</f>
        <v>9530.7351202980135</v>
      </c>
      <c r="M9" s="81">
        <f>[1]PROCESS!D16</f>
        <v>9008.9562233296529</v>
      </c>
      <c r="N9" s="82">
        <f t="shared" si="3"/>
        <v>18539.691343627666</v>
      </c>
      <c r="P9" s="79" t="s">
        <v>54</v>
      </c>
      <c r="Q9" s="81">
        <f>[1]PROCESS!B17</f>
        <v>6405.198442707896</v>
      </c>
      <c r="R9" s="81">
        <f>[1]PROCESS!D17</f>
        <v>5951.9530900301397</v>
      </c>
      <c r="S9" s="82">
        <f t="shared" si="4"/>
        <v>12357.151532738037</v>
      </c>
      <c r="U9" s="79" t="s">
        <v>54</v>
      </c>
      <c r="V9" s="81">
        <f>[1]PROCESS!B18</f>
        <v>1667.3532196173992</v>
      </c>
      <c r="W9" s="81">
        <f>[1]PROCESS!D18</f>
        <v>1661.5452239563128</v>
      </c>
      <c r="X9" s="82">
        <f t="shared" si="5"/>
        <v>3328.898443573712</v>
      </c>
      <c r="Z9" s="79" t="s">
        <v>54</v>
      </c>
      <c r="AA9" s="81">
        <f>[1]PROCESS!B19</f>
        <v>2237.8162059210708</v>
      </c>
      <c r="AB9" s="81">
        <f>[1]PROCESS!D19</f>
        <v>2164.7103339202054</v>
      </c>
      <c r="AC9" s="82">
        <f t="shared" si="6"/>
        <v>4402.5265398412757</v>
      </c>
      <c r="AE9" s="79" t="s">
        <v>54</v>
      </c>
      <c r="AF9" s="81">
        <f>[1]PROCESS!B20</f>
        <v>8114.5857771055653</v>
      </c>
      <c r="AG9" s="81">
        <f>[1]PROCESS!D20</f>
        <v>7593.4917489779473</v>
      </c>
      <c r="AH9" s="82">
        <f t="shared" si="7"/>
        <v>15708.077526083513</v>
      </c>
      <c r="AJ9" s="79" t="s">
        <v>54</v>
      </c>
      <c r="AK9" s="81">
        <f>[1]PROCESS!B21</f>
        <v>1572.2760552334537</v>
      </c>
      <c r="AL9" s="81">
        <f>[1]PROCESS!D21</f>
        <v>1429.4690698576587</v>
      </c>
      <c r="AM9" s="82">
        <f t="shared" si="8"/>
        <v>3001.7451250911126</v>
      </c>
    </row>
    <row r="10" spans="1:39" s="56" customFormat="1" ht="15" x14ac:dyDescent="0.25">
      <c r="A10" s="79" t="s">
        <v>55</v>
      </c>
      <c r="B10" s="81">
        <f t="shared" si="0"/>
        <v>36191.458428891165</v>
      </c>
      <c r="C10" s="81">
        <f t="shared" si="0"/>
        <v>35313.88401200658</v>
      </c>
      <c r="D10" s="82">
        <f>SUM(B10:C10)</f>
        <v>71505.342440897744</v>
      </c>
      <c r="F10" s="79" t="s">
        <v>55</v>
      </c>
      <c r="G10" s="81">
        <f>[1]PROCESS!G15</f>
        <v>6172.0316100688015</v>
      </c>
      <c r="H10" s="81">
        <f>[1]PROCESS!I15</f>
        <v>5973.155122614261</v>
      </c>
      <c r="I10" s="82">
        <f t="shared" si="2"/>
        <v>12145.186732683062</v>
      </c>
      <c r="K10" s="79" t="s">
        <v>55</v>
      </c>
      <c r="L10" s="81">
        <f>[1]PROCESS!G16</f>
        <v>9316.8191815644768</v>
      </c>
      <c r="M10" s="81">
        <f>[1]PROCESS!I16</f>
        <v>9317.0838760831393</v>
      </c>
      <c r="N10" s="82">
        <f t="shared" si="3"/>
        <v>18633.903057647614</v>
      </c>
      <c r="P10" s="79" t="s">
        <v>55</v>
      </c>
      <c r="Q10" s="81">
        <f>[1]PROCESS!G17</f>
        <v>6541.5964466303776</v>
      </c>
      <c r="R10" s="81">
        <f>[1]PROCESS!I17</f>
        <v>6424.3359574106589</v>
      </c>
      <c r="S10" s="82">
        <f t="shared" si="4"/>
        <v>12965.932404041036</v>
      </c>
      <c r="U10" s="79" t="s">
        <v>55</v>
      </c>
      <c r="V10" s="81">
        <f>[1]PROCESS!G18</f>
        <v>1789.0524163466055</v>
      </c>
      <c r="W10" s="81">
        <f>[1]PROCESS!I18</f>
        <v>1577.1365464121877</v>
      </c>
      <c r="X10" s="82">
        <f t="shared" si="5"/>
        <v>3366.1889627587934</v>
      </c>
      <c r="Z10" s="79" t="s">
        <v>55</v>
      </c>
      <c r="AA10" s="81">
        <f>[1]PROCESS!G19</f>
        <v>2268.1917327512365</v>
      </c>
      <c r="AB10" s="81">
        <f>[1]PROCESS!I19</f>
        <v>2151.0944667837121</v>
      </c>
      <c r="AC10" s="82">
        <f t="shared" si="6"/>
        <v>4419.2861995349485</v>
      </c>
      <c r="AE10" s="79" t="s">
        <v>55</v>
      </c>
      <c r="AF10" s="81">
        <f>[1]PROCESS!G20</f>
        <v>8414.3239203116791</v>
      </c>
      <c r="AG10" s="81">
        <f>[1]PROCESS!I20</f>
        <v>8348.8418191085693</v>
      </c>
      <c r="AH10" s="82">
        <f t="shared" si="7"/>
        <v>16763.165739420248</v>
      </c>
      <c r="AJ10" s="79" t="s">
        <v>55</v>
      </c>
      <c r="AK10" s="81">
        <f>[1]PROCESS!G21</f>
        <v>1689.4431212179825</v>
      </c>
      <c r="AL10" s="81">
        <f>[1]PROCESS!I21</f>
        <v>1522.236223594042</v>
      </c>
      <c r="AM10" s="82">
        <f t="shared" si="8"/>
        <v>3211.6793448120243</v>
      </c>
    </row>
    <row r="11" spans="1:39" s="56" customFormat="1" ht="15" x14ac:dyDescent="0.25">
      <c r="A11" s="79" t="s">
        <v>56</v>
      </c>
      <c r="B11" s="81">
        <f t="shared" si="0"/>
        <v>36783.254845988638</v>
      </c>
      <c r="C11" s="81">
        <f t="shared" si="0"/>
        <v>39348.611502198277</v>
      </c>
      <c r="D11" s="82">
        <f t="shared" si="1"/>
        <v>76131.866348186915</v>
      </c>
      <c r="F11" s="79" t="s">
        <v>56</v>
      </c>
      <c r="G11" s="81">
        <f>[1]PROCESS!L15</f>
        <v>6126.2857570073129</v>
      </c>
      <c r="H11" s="81">
        <f>[1]PROCESS!N15</f>
        <v>6506.1317949630229</v>
      </c>
      <c r="I11" s="82">
        <f t="shared" si="2"/>
        <v>12632.417551970335</v>
      </c>
      <c r="K11" s="79" t="s">
        <v>56</v>
      </c>
      <c r="L11" s="81">
        <f>[1]PROCESS!L16</f>
        <v>9212.6253432292087</v>
      </c>
      <c r="M11" s="81">
        <f>[1]PROCESS!N16</f>
        <v>11375.062314163002</v>
      </c>
      <c r="N11" s="82">
        <f t="shared" si="3"/>
        <v>20587.687657392213</v>
      </c>
      <c r="P11" s="79" t="s">
        <v>56</v>
      </c>
      <c r="Q11" s="81">
        <f>[1]PROCESS!L17</f>
        <v>6528.4046434494194</v>
      </c>
      <c r="R11" s="81">
        <f>[1]PROCESS!N17</f>
        <v>7062.1676789753237</v>
      </c>
      <c r="S11" s="82">
        <f t="shared" si="4"/>
        <v>13590.572322424743</v>
      </c>
      <c r="U11" s="79" t="s">
        <v>56</v>
      </c>
      <c r="V11" s="81">
        <f>[1]PROCESS!L18</f>
        <v>1735.8595546855884</v>
      </c>
      <c r="W11" s="81">
        <f>[1]PROCESS!N18</f>
        <v>1704.9363389158555</v>
      </c>
      <c r="X11" s="82">
        <f t="shared" si="5"/>
        <v>3440.7958936014438</v>
      </c>
      <c r="Z11" s="79" t="s">
        <v>56</v>
      </c>
      <c r="AA11" s="81">
        <f>[1]PROCESS!L19</f>
        <v>2174.0021749177608</v>
      </c>
      <c r="AB11" s="81">
        <f>[1]PROCESS!N19</f>
        <v>2290.7232204122088</v>
      </c>
      <c r="AC11" s="82">
        <f t="shared" si="6"/>
        <v>4464.7253953299696</v>
      </c>
      <c r="AE11" s="79" t="s">
        <v>56</v>
      </c>
      <c r="AF11" s="81">
        <f>[1]PROCESS!L20</f>
        <v>9351.4643449419564</v>
      </c>
      <c r="AG11" s="81">
        <f>[1]PROCESS!N20</f>
        <v>8566.1577930824169</v>
      </c>
      <c r="AH11" s="82">
        <f t="shared" si="7"/>
        <v>17917.622138024373</v>
      </c>
      <c r="AJ11" s="79" t="s">
        <v>56</v>
      </c>
      <c r="AK11" s="81">
        <f>[1]PROCESS!L21</f>
        <v>1654.613027757388</v>
      </c>
      <c r="AL11" s="81">
        <f>[1]PROCESS!N21</f>
        <v>1843.4323616864469</v>
      </c>
      <c r="AM11" s="82">
        <f t="shared" si="8"/>
        <v>3498.0453894438351</v>
      </c>
    </row>
    <row r="12" spans="1:39" s="56" customFormat="1" ht="15" x14ac:dyDescent="0.25">
      <c r="A12" s="79" t="s">
        <v>57</v>
      </c>
      <c r="B12" s="81">
        <f t="shared" si="0"/>
        <v>43496.917419592159</v>
      </c>
      <c r="C12" s="81">
        <f t="shared" si="0"/>
        <v>46075.486901790558</v>
      </c>
      <c r="D12" s="82">
        <f t="shared" si="1"/>
        <v>89572.404321382724</v>
      </c>
      <c r="F12" s="79" t="s">
        <v>57</v>
      </c>
      <c r="G12" s="81">
        <f>[1]PROCESS!B26</f>
        <v>7832.7277743292643</v>
      </c>
      <c r="H12" s="81">
        <f>[1]PROCESS!D26</f>
        <v>8239.880737927293</v>
      </c>
      <c r="I12" s="82">
        <f t="shared" si="2"/>
        <v>16072.608512256556</v>
      </c>
      <c r="K12" s="79" t="s">
        <v>57</v>
      </c>
      <c r="L12" s="81">
        <f>[1]PROCESS!B27</f>
        <v>10535.178058256892</v>
      </c>
      <c r="M12" s="81">
        <f>[1]PROCESS!D27</f>
        <v>11850.932653282691</v>
      </c>
      <c r="N12" s="82">
        <f t="shared" si="3"/>
        <v>22386.110711539583</v>
      </c>
      <c r="P12" s="79" t="s">
        <v>57</v>
      </c>
      <c r="Q12" s="81">
        <f>[1]PROCESS!B28</f>
        <v>7789.9422948709107</v>
      </c>
      <c r="R12" s="81">
        <f>[1]PROCESS!D28</f>
        <v>8349.6665436787844</v>
      </c>
      <c r="S12" s="82">
        <f t="shared" si="4"/>
        <v>16139.608838549695</v>
      </c>
      <c r="U12" s="79" t="s">
        <v>57</v>
      </c>
      <c r="V12" s="81">
        <f>[1]PROCESS!B29</f>
        <v>2076.5882704554338</v>
      </c>
      <c r="W12" s="81">
        <f>[1]PROCESS!D29</f>
        <v>2028.5756918068366</v>
      </c>
      <c r="X12" s="82">
        <f t="shared" si="5"/>
        <v>4105.1639622622706</v>
      </c>
      <c r="Z12" s="79" t="s">
        <v>57</v>
      </c>
      <c r="AA12" s="81">
        <f>[1]PROCESS!B30</f>
        <v>2678.5700163229649</v>
      </c>
      <c r="AB12" s="81">
        <f>[1]PROCESS!D30</f>
        <v>2824.770048833424</v>
      </c>
      <c r="AC12" s="82">
        <f t="shared" si="6"/>
        <v>5503.3400651563888</v>
      </c>
      <c r="AE12" s="79" t="s">
        <v>57</v>
      </c>
      <c r="AF12" s="81">
        <f>[1]PROCESS!B31</f>
        <v>10471.497344644458</v>
      </c>
      <c r="AG12" s="81">
        <f>[1]PROCESS!D31</f>
        <v>10629.45287032013</v>
      </c>
      <c r="AH12" s="82">
        <f t="shared" si="7"/>
        <v>21100.950214964589</v>
      </c>
      <c r="AJ12" s="79" t="s">
        <v>57</v>
      </c>
      <c r="AK12" s="81">
        <f>[1]PROCESS!B32</f>
        <v>2112.4136607122332</v>
      </c>
      <c r="AL12" s="81">
        <f>[1]PROCESS!D32</f>
        <v>2152.2083559414</v>
      </c>
      <c r="AM12" s="82">
        <f t="shared" si="8"/>
        <v>4264.6220166536332</v>
      </c>
    </row>
    <row r="13" spans="1:39" s="56" customFormat="1" ht="15" x14ac:dyDescent="0.25">
      <c r="A13" s="79" t="s">
        <v>58</v>
      </c>
      <c r="B13" s="81">
        <f t="shared" si="0"/>
        <v>41038.601306074714</v>
      </c>
      <c r="C13" s="81">
        <f t="shared" si="0"/>
        <v>44864.404221647645</v>
      </c>
      <c r="D13" s="82">
        <f t="shared" si="1"/>
        <v>85903.005527722358</v>
      </c>
      <c r="F13" s="79" t="s">
        <v>58</v>
      </c>
      <c r="G13" s="81">
        <f>[1]PROCESS!G26</f>
        <v>7550.3115572991546</v>
      </c>
      <c r="H13" s="81">
        <f>[1]PROCESS!I26</f>
        <v>8336.3439283166899</v>
      </c>
      <c r="I13" s="82">
        <f t="shared" si="2"/>
        <v>15886.655485615844</v>
      </c>
      <c r="K13" s="79" t="s">
        <v>58</v>
      </c>
      <c r="L13" s="81">
        <f>[1]PROCESS!G27</f>
        <v>10303.432588513366</v>
      </c>
      <c r="M13" s="81">
        <f>[1]PROCESS!I27</f>
        <v>11349.953080420828</v>
      </c>
      <c r="N13" s="82">
        <f t="shared" si="3"/>
        <v>21653.385668934192</v>
      </c>
      <c r="P13" s="79" t="s">
        <v>58</v>
      </c>
      <c r="Q13" s="81">
        <f>[1]PROCESS!G28</f>
        <v>7200.662248105461</v>
      </c>
      <c r="R13" s="81">
        <f>[1]PROCESS!I28</f>
        <v>8011.1060315620543</v>
      </c>
      <c r="S13" s="82">
        <f t="shared" si="4"/>
        <v>15211.768279667514</v>
      </c>
      <c r="U13" s="79" t="s">
        <v>58</v>
      </c>
      <c r="V13" s="81">
        <f>[1]PROCESS!G29</f>
        <v>1954.0049708813567</v>
      </c>
      <c r="W13" s="81">
        <f>[1]PROCESS!I29</f>
        <v>1905.2803807061341</v>
      </c>
      <c r="X13" s="82">
        <f t="shared" si="5"/>
        <v>3859.2853515874908</v>
      </c>
      <c r="Z13" s="79" t="s">
        <v>58</v>
      </c>
      <c r="AA13" s="81">
        <f>[1]PROCESS!G30</f>
        <v>2572.9508028948076</v>
      </c>
      <c r="AB13" s="81">
        <f>[1]PROCESS!I30</f>
        <v>2685.4582961840229</v>
      </c>
      <c r="AC13" s="82">
        <f t="shared" si="6"/>
        <v>5258.40909907883</v>
      </c>
      <c r="AE13" s="79" t="s">
        <v>58</v>
      </c>
      <c r="AF13" s="81">
        <f>[1]PROCESS!G31</f>
        <v>9468.9754136309366</v>
      </c>
      <c r="AG13" s="81">
        <f>[1]PROCESS!I31</f>
        <v>10594.339960770329</v>
      </c>
      <c r="AH13" s="82">
        <f t="shared" si="7"/>
        <v>20063.315374401267</v>
      </c>
      <c r="AJ13" s="79" t="s">
        <v>58</v>
      </c>
      <c r="AK13" s="81">
        <f>[1]PROCESS!G32</f>
        <v>1988.2637247496284</v>
      </c>
      <c r="AL13" s="81">
        <f>[1]PROCESS!I32</f>
        <v>1981.9225436875893</v>
      </c>
      <c r="AM13" s="82">
        <f t="shared" si="8"/>
        <v>3970.1862684372177</v>
      </c>
    </row>
    <row r="14" spans="1:39" s="56" customFormat="1" ht="15" x14ac:dyDescent="0.25">
      <c r="A14" s="79" t="s">
        <v>59</v>
      </c>
      <c r="B14" s="81">
        <f t="shared" si="0"/>
        <v>43373.758173099093</v>
      </c>
      <c r="C14" s="81">
        <f t="shared" si="0"/>
        <v>48512.609032630418</v>
      </c>
      <c r="D14" s="82">
        <f t="shared" si="1"/>
        <v>91886.367205729504</v>
      </c>
      <c r="F14" s="79" t="s">
        <v>59</v>
      </c>
      <c r="G14" s="81">
        <f>[1]PROCESS!L26</f>
        <v>8011.3443768156039</v>
      </c>
      <c r="H14" s="81">
        <f>[1]PROCESS!N26</f>
        <v>8952.2705666522379</v>
      </c>
      <c r="I14" s="82">
        <f t="shared" si="2"/>
        <v>16963.614943467841</v>
      </c>
      <c r="K14" s="79" t="s">
        <v>59</v>
      </c>
      <c r="L14" s="81">
        <f>[1]PROCESS!L27</f>
        <v>10923.933969659243</v>
      </c>
      <c r="M14" s="81">
        <f>[1]PROCESS!N27</f>
        <v>12596.848741574424</v>
      </c>
      <c r="N14" s="82">
        <f t="shared" si="3"/>
        <v>23520.782711233667</v>
      </c>
      <c r="P14" s="79" t="s">
        <v>59</v>
      </c>
      <c r="Q14" s="81">
        <f>[1]PROCESS!L28</f>
        <v>7481.1325217872454</v>
      </c>
      <c r="R14" s="81">
        <f>[1]PROCESS!N28</f>
        <v>8494.7942201059504</v>
      </c>
      <c r="S14" s="82">
        <f t="shared" si="4"/>
        <v>15975.926741893196</v>
      </c>
      <c r="U14" s="79" t="s">
        <v>59</v>
      </c>
      <c r="V14" s="81">
        <f>[1]PROCESS!L29</f>
        <v>2060.5080462950154</v>
      </c>
      <c r="W14" s="81">
        <f>[1]PROCESS!N29</f>
        <v>2042.344505596438</v>
      </c>
      <c r="X14" s="82">
        <f t="shared" si="5"/>
        <v>4102.8525518914539</v>
      </c>
      <c r="Z14" s="79" t="s">
        <v>59</v>
      </c>
      <c r="AA14" s="81">
        <f>[1]PROCESS!L30</f>
        <v>2686.7505648545211</v>
      </c>
      <c r="AB14" s="81">
        <f>[1]PROCESS!N30</f>
        <v>2761.0906767258261</v>
      </c>
      <c r="AC14" s="82">
        <f t="shared" si="6"/>
        <v>5447.8412415803468</v>
      </c>
      <c r="AE14" s="79" t="s">
        <v>59</v>
      </c>
      <c r="AF14" s="81">
        <f>[1]PROCESS!L31</f>
        <v>10224.157652049615</v>
      </c>
      <c r="AG14" s="81">
        <f>[1]PROCESS!N31</f>
        <v>11610.71644713788</v>
      </c>
      <c r="AH14" s="82">
        <f t="shared" si="7"/>
        <v>21834.874099187495</v>
      </c>
      <c r="AJ14" s="79" t="s">
        <v>59</v>
      </c>
      <c r="AK14" s="81">
        <f>[1]PROCESS!L32</f>
        <v>1985.9310416378476</v>
      </c>
      <c r="AL14" s="81">
        <f>[1]PROCESS!N32</f>
        <v>2054.5438748376723</v>
      </c>
      <c r="AM14" s="82">
        <f t="shared" si="8"/>
        <v>4040.4749164755199</v>
      </c>
    </row>
    <row r="15" spans="1:39" s="56" customFormat="1" ht="15" x14ac:dyDescent="0.25">
      <c r="A15" s="79" t="s">
        <v>60</v>
      </c>
      <c r="B15" s="81">
        <f t="shared" si="0"/>
        <v>49120.013660423458</v>
      </c>
      <c r="C15" s="81">
        <f t="shared" si="0"/>
        <v>56022.350362357647</v>
      </c>
      <c r="D15" s="82">
        <f t="shared" si="1"/>
        <v>105142.36402278111</v>
      </c>
      <c r="F15" s="79" t="s">
        <v>60</v>
      </c>
      <c r="G15" s="81">
        <f>[1]PROCESS!B37</f>
        <v>8630.775488599349</v>
      </c>
      <c r="H15" s="81">
        <f>[1]PROCESS!D37</f>
        <v>9922.5535325407873</v>
      </c>
      <c r="I15" s="82">
        <f t="shared" si="2"/>
        <v>18553.329021140136</v>
      </c>
      <c r="K15" s="79" t="s">
        <v>60</v>
      </c>
      <c r="L15" s="81">
        <f>[1]PROCESS!B38</f>
        <v>12928.022882736157</v>
      </c>
      <c r="M15" s="81">
        <f>[1]PROCESS!D38</f>
        <v>14717.432223055228</v>
      </c>
      <c r="N15" s="82">
        <f t="shared" si="3"/>
        <v>27645.455105791385</v>
      </c>
      <c r="P15" s="79" t="s">
        <v>60</v>
      </c>
      <c r="Q15" s="81">
        <f>[1]PROCESS!B39</f>
        <v>8321.381738599348</v>
      </c>
      <c r="R15" s="81">
        <f>[1]PROCESS!D39</f>
        <v>9918.531826782335</v>
      </c>
      <c r="S15" s="82">
        <f t="shared" si="4"/>
        <v>18239.913565381685</v>
      </c>
      <c r="U15" s="79" t="s">
        <v>60</v>
      </c>
      <c r="V15" s="81">
        <f>[1]PROCESS!B40</f>
        <v>2269.5515675895767</v>
      </c>
      <c r="W15" s="81">
        <f>[1]PROCESS!D40</f>
        <v>2240.0901074577846</v>
      </c>
      <c r="X15" s="82">
        <f t="shared" si="5"/>
        <v>4509.6416750473618</v>
      </c>
      <c r="Z15" s="79" t="s">
        <v>60</v>
      </c>
      <c r="AA15" s="81">
        <f>[1]PROCESS!B41</f>
        <v>2952.8380903908796</v>
      </c>
      <c r="AB15" s="81">
        <f>[1]PROCESS!D41</f>
        <v>3098.7242868872941</v>
      </c>
      <c r="AC15" s="82">
        <f t="shared" si="6"/>
        <v>6051.5623772781737</v>
      </c>
      <c r="AE15" s="79" t="s">
        <v>60</v>
      </c>
      <c r="AF15" s="81">
        <f>[1]PROCESS!B42</f>
        <v>11808.360158794789</v>
      </c>
      <c r="AG15" s="81">
        <f>[1]PROCESS!D42</f>
        <v>13846.732926350362</v>
      </c>
      <c r="AH15" s="82">
        <f t="shared" si="7"/>
        <v>25655.093085145149</v>
      </c>
      <c r="AJ15" s="79" t="s">
        <v>60</v>
      </c>
      <c r="AK15" s="81">
        <f>[1]PROCESS!B43</f>
        <v>2209.0837337133548</v>
      </c>
      <c r="AL15" s="81">
        <f>[1]PROCESS!D43</f>
        <v>2278.2854592838526</v>
      </c>
      <c r="AM15" s="82">
        <f t="shared" si="8"/>
        <v>4487.3691929972074</v>
      </c>
    </row>
    <row r="16" spans="1:39" s="56" customFormat="1" ht="15" x14ac:dyDescent="0.25">
      <c r="A16" s="79" t="s">
        <v>61</v>
      </c>
      <c r="B16" s="81">
        <f t="shared" si="0"/>
        <v>47117.449858861975</v>
      </c>
      <c r="C16" s="81">
        <f t="shared" si="0"/>
        <v>54213.389002637748</v>
      </c>
      <c r="D16" s="82">
        <f t="shared" si="1"/>
        <v>101330.83886149972</v>
      </c>
      <c r="F16" s="79" t="s">
        <v>61</v>
      </c>
      <c r="G16" s="81">
        <f>[1]PROCESS!G37</f>
        <v>8189.8897637795271</v>
      </c>
      <c r="H16" s="81">
        <f>[1]PROCESS!I37</f>
        <v>9175.7009388891966</v>
      </c>
      <c r="I16" s="82">
        <f t="shared" si="2"/>
        <v>17365.590702668724</v>
      </c>
      <c r="K16" s="79" t="s">
        <v>61</v>
      </c>
      <c r="L16" s="81">
        <f>[1]PROCESS!G38</f>
        <v>12051.038478680732</v>
      </c>
      <c r="M16" s="81">
        <f>[1]PROCESS!I38</f>
        <v>14015.895726117353</v>
      </c>
      <c r="N16" s="82">
        <f t="shared" si="3"/>
        <v>26066.934204798083</v>
      </c>
      <c r="P16" s="79" t="s">
        <v>61</v>
      </c>
      <c r="Q16" s="81">
        <f>[1]PROCESS!G39</f>
        <v>8000.243945921854</v>
      </c>
      <c r="R16" s="81">
        <f>[1]PROCESS!I39</f>
        <v>9671.359360301034</v>
      </c>
      <c r="S16" s="82">
        <f t="shared" si="4"/>
        <v>17671.603306222889</v>
      </c>
      <c r="U16" s="79" t="s">
        <v>61</v>
      </c>
      <c r="V16" s="81">
        <f>[1]PROCESS!G40</f>
        <v>2224.5755459812808</v>
      </c>
      <c r="W16" s="81">
        <f>[1]PROCESS!I40</f>
        <v>2179.288325678343</v>
      </c>
      <c r="X16" s="82">
        <f t="shared" si="5"/>
        <v>4403.8638716596233</v>
      </c>
      <c r="Z16" s="79" t="s">
        <v>61</v>
      </c>
      <c r="AA16" s="81">
        <f>[1]PROCESS!G41</f>
        <v>2831.6428465309759</v>
      </c>
      <c r="AB16" s="81">
        <f>[1]PROCESS!I41</f>
        <v>2995.0210281666759</v>
      </c>
      <c r="AC16" s="82">
        <f t="shared" si="6"/>
        <v>5826.6638746976514</v>
      </c>
      <c r="AE16" s="79" t="s">
        <v>61</v>
      </c>
      <c r="AF16" s="81">
        <f>[1]PROCESS!G42</f>
        <v>11677.767345119595</v>
      </c>
      <c r="AG16" s="81">
        <f>[1]PROCESS!I42</f>
        <v>13802.180657775811</v>
      </c>
      <c r="AH16" s="82">
        <f t="shared" si="7"/>
        <v>25479.948002895406</v>
      </c>
      <c r="AJ16" s="79" t="s">
        <v>61</v>
      </c>
      <c r="AK16" s="81">
        <f>[1]PROCESS!G43</f>
        <v>2142.2919328480166</v>
      </c>
      <c r="AL16" s="81">
        <f>[1]PROCESS!I43</f>
        <v>2373.9429657093319</v>
      </c>
      <c r="AM16" s="82">
        <f t="shared" si="8"/>
        <v>4516.2348985573481</v>
      </c>
    </row>
    <row r="17" spans="1:39" s="56" customFormat="1" ht="15" x14ac:dyDescent="0.25">
      <c r="A17" s="79" t="s">
        <v>62</v>
      </c>
      <c r="B17" s="81">
        <f t="shared" si="0"/>
        <v>46297.526891010406</v>
      </c>
      <c r="C17" s="81">
        <f t="shared" si="0"/>
        <v>54028.843343389657</v>
      </c>
      <c r="D17" s="82">
        <f t="shared" si="1"/>
        <v>100326.37023440006</v>
      </c>
      <c r="F17" s="79" t="s">
        <v>62</v>
      </c>
      <c r="G17" s="81">
        <f>[1]PROCESS!L37</f>
        <v>7944.3145276253836</v>
      </c>
      <c r="H17" s="81">
        <f>[1]PROCESS!N37</f>
        <v>9433.9086416554073</v>
      </c>
      <c r="I17" s="82">
        <f t="shared" si="2"/>
        <v>17378.223169280791</v>
      </c>
      <c r="K17" s="79" t="s">
        <v>62</v>
      </c>
      <c r="L17" s="81">
        <f>[1]PROCESS!L38</f>
        <v>11109.400060477774</v>
      </c>
      <c r="M17" s="81">
        <f>[1]PROCESS!N38</f>
        <v>12786.190675378039</v>
      </c>
      <c r="N17" s="82">
        <f t="shared" si="3"/>
        <v>23895.590735855811</v>
      </c>
      <c r="P17" s="79" t="s">
        <v>62</v>
      </c>
      <c r="Q17" s="81">
        <f>[1]PROCESS!L39</f>
        <v>8182.0721413451984</v>
      </c>
      <c r="R17" s="81">
        <f>[1]PROCESS!N39</f>
        <v>10268.485109848414</v>
      </c>
      <c r="S17" s="82">
        <f t="shared" si="4"/>
        <v>18450.557251193612</v>
      </c>
      <c r="U17" s="79" t="s">
        <v>62</v>
      </c>
      <c r="V17" s="81">
        <f>[1]PROCESS!L40</f>
        <v>2178.9431940904574</v>
      </c>
      <c r="W17" s="81">
        <f>[1]PROCESS!N40</f>
        <v>2389.9235225527032</v>
      </c>
      <c r="X17" s="82">
        <f t="shared" si="5"/>
        <v>4568.8667166431605</v>
      </c>
      <c r="Z17" s="79" t="s">
        <v>62</v>
      </c>
      <c r="AA17" s="81">
        <f>[1]PROCESS!L41</f>
        <v>2704.6182556481922</v>
      </c>
      <c r="AB17" s="81">
        <f>[1]PROCESS!N41</f>
        <v>2899.0551000388682</v>
      </c>
      <c r="AC17" s="82">
        <f t="shared" si="6"/>
        <v>5603.6733556870604</v>
      </c>
      <c r="AE17" s="79" t="s">
        <v>62</v>
      </c>
      <c r="AF17" s="81">
        <f>[1]PROCESS!L42</f>
        <v>11807.624951401789</v>
      </c>
      <c r="AG17" s="81">
        <f>[1]PROCESS!N42</f>
        <v>13779.496400081438</v>
      </c>
      <c r="AH17" s="82">
        <f t="shared" si="7"/>
        <v>25587.121351483227</v>
      </c>
      <c r="AJ17" s="79" t="s">
        <v>62</v>
      </c>
      <c r="AK17" s="81">
        <f>[1]PROCESS!L43</f>
        <v>2370.5537604216165</v>
      </c>
      <c r="AL17" s="81">
        <f>[1]PROCESS!N43</f>
        <v>2471.7838938347923</v>
      </c>
      <c r="AM17" s="82">
        <f t="shared" si="8"/>
        <v>4842.3376542564092</v>
      </c>
    </row>
    <row r="18" spans="1:39" s="56" customFormat="1" ht="15" x14ac:dyDescent="0.25">
      <c r="A18" s="79" t="s">
        <v>63</v>
      </c>
      <c r="B18" s="81">
        <f t="shared" si="0"/>
        <v>39755.796156554985</v>
      </c>
      <c r="C18" s="81">
        <f t="shared" si="0"/>
        <v>47592.836845754631</v>
      </c>
      <c r="D18" s="82">
        <f t="shared" si="1"/>
        <v>87348.633002309623</v>
      </c>
      <c r="F18" s="79" t="s">
        <v>63</v>
      </c>
      <c r="G18" s="81">
        <f>[1]PROCESS!B48</f>
        <v>7210.909045175571</v>
      </c>
      <c r="H18" s="81">
        <f>[1]PROCESS!D48</f>
        <v>8825.4594163007168</v>
      </c>
      <c r="I18" s="82">
        <f t="shared" si="2"/>
        <v>16036.368461476288</v>
      </c>
      <c r="K18" s="79" t="s">
        <v>63</v>
      </c>
      <c r="L18" s="81">
        <f>[1]PROCESS!B49</f>
        <v>8790.0633866586177</v>
      </c>
      <c r="M18" s="81">
        <f>[1]PROCESS!D49</f>
        <v>10439.195364864581</v>
      </c>
      <c r="N18" s="82">
        <f t="shared" si="3"/>
        <v>19229.258751523201</v>
      </c>
      <c r="P18" s="79" t="s">
        <v>63</v>
      </c>
      <c r="Q18" s="81">
        <f>[1]PROCESS!B50</f>
        <v>7000.4874735888925</v>
      </c>
      <c r="R18" s="81">
        <f>[1]PROCESS!D50</f>
        <v>8982.1713277162617</v>
      </c>
      <c r="S18" s="82">
        <f t="shared" si="4"/>
        <v>15982.658801305155</v>
      </c>
      <c r="U18" s="79" t="s">
        <v>63</v>
      </c>
      <c r="V18" s="81">
        <f>[1]PROCESS!B51</f>
        <v>2118.1114800281716</v>
      </c>
      <c r="W18" s="81">
        <f>[1]PROCESS!D51</f>
        <v>2235.648813901204</v>
      </c>
      <c r="X18" s="82">
        <f t="shared" si="5"/>
        <v>4353.7602939293756</v>
      </c>
      <c r="Z18" s="79" t="s">
        <v>63</v>
      </c>
      <c r="AA18" s="81">
        <f>[1]PROCESS!B52</f>
        <v>2409.9225274172454</v>
      </c>
      <c r="AB18" s="81">
        <f>[1]PROCESS!D52</f>
        <v>2607.5671842497845</v>
      </c>
      <c r="AC18" s="82">
        <f t="shared" si="6"/>
        <v>5017.48971166703</v>
      </c>
      <c r="AE18" s="79" t="s">
        <v>63</v>
      </c>
      <c r="AF18" s="81">
        <f>[1]PROCESS!B53</f>
        <v>10131.997182815172</v>
      </c>
      <c r="AG18" s="81">
        <f>[1]PROCESS!D53</f>
        <v>12110.458470783518</v>
      </c>
      <c r="AH18" s="82">
        <f t="shared" si="7"/>
        <v>22242.455653598692</v>
      </c>
      <c r="AJ18" s="79" t="s">
        <v>63</v>
      </c>
      <c r="AK18" s="81">
        <f>[1]PROCESS!B54</f>
        <v>2094.3050608713152</v>
      </c>
      <c r="AL18" s="81">
        <f>[1]PROCESS!D54</f>
        <v>2392.3362679385623</v>
      </c>
      <c r="AM18" s="82">
        <f t="shared" si="8"/>
        <v>4486.6413288098775</v>
      </c>
    </row>
    <row r="19" spans="1:39" s="56" customFormat="1" ht="15" x14ac:dyDescent="0.25">
      <c r="A19" s="79" t="s">
        <v>64</v>
      </c>
      <c r="B19" s="81">
        <f t="shared" si="0"/>
        <v>30273.004954910313</v>
      </c>
      <c r="C19" s="81">
        <f t="shared" si="0"/>
        <v>37305.395550194349</v>
      </c>
      <c r="D19" s="82">
        <f t="shared" si="1"/>
        <v>67578.400505104655</v>
      </c>
      <c r="F19" s="79" t="s">
        <v>64</v>
      </c>
      <c r="G19" s="81">
        <f>[1]PROCESS!G48</f>
        <v>5958.0371618273712</v>
      </c>
      <c r="H19" s="81">
        <f>[1]PROCESS!I48</f>
        <v>7272.9846401286695</v>
      </c>
      <c r="I19" s="82">
        <f t="shared" si="2"/>
        <v>13231.021801956042</v>
      </c>
      <c r="K19" s="79" t="s">
        <v>64</v>
      </c>
      <c r="L19" s="81">
        <f>[1]PROCESS!G49</f>
        <v>6356.012684570409</v>
      </c>
      <c r="M19" s="81">
        <f>[1]PROCESS!I49</f>
        <v>7762.0562391100393</v>
      </c>
      <c r="N19" s="82">
        <f t="shared" si="3"/>
        <v>14118.068923680448</v>
      </c>
      <c r="P19" s="79" t="s">
        <v>64</v>
      </c>
      <c r="Q19" s="81">
        <f>[1]PROCESS!G50</f>
        <v>5489.0293330690711</v>
      </c>
      <c r="R19" s="81">
        <f>[1]PROCESS!I50</f>
        <v>7140.7505696287362</v>
      </c>
      <c r="S19" s="82">
        <f t="shared" si="4"/>
        <v>12629.779902697806</v>
      </c>
      <c r="U19" s="79" t="s">
        <v>64</v>
      </c>
      <c r="V19" s="81">
        <f>[1]PROCESS!G51</f>
        <v>1568.6568229115053</v>
      </c>
      <c r="W19" s="81">
        <f>[1]PROCESS!I51</f>
        <v>1796.9661171424741</v>
      </c>
      <c r="X19" s="82">
        <f t="shared" si="5"/>
        <v>3365.6229400539796</v>
      </c>
      <c r="Z19" s="79" t="s">
        <v>64</v>
      </c>
      <c r="AA19" s="81">
        <f>[1]PROCESS!G52</f>
        <v>1840.1095035179862</v>
      </c>
      <c r="AB19" s="81">
        <f>[1]PROCESS!I52</f>
        <v>2051.6834740651384</v>
      </c>
      <c r="AC19" s="82">
        <f t="shared" si="6"/>
        <v>3891.7929775831244</v>
      </c>
      <c r="AE19" s="79" t="s">
        <v>64</v>
      </c>
      <c r="AF19" s="81">
        <f>[1]PROCESS!G53</f>
        <v>7465.284312753939</v>
      </c>
      <c r="AG19" s="81">
        <f>[1]PROCESS!I53</f>
        <v>9312.8896394585172</v>
      </c>
      <c r="AH19" s="82">
        <f t="shared" si="7"/>
        <v>16778.173952212455</v>
      </c>
      <c r="AJ19" s="79" t="s">
        <v>64</v>
      </c>
      <c r="AK19" s="81">
        <f>[1]PROCESS!G54</f>
        <v>1595.8751362600337</v>
      </c>
      <c r="AL19" s="81">
        <f>[1]PROCESS!I54</f>
        <v>1968.0648706607694</v>
      </c>
      <c r="AM19" s="82">
        <f t="shared" si="8"/>
        <v>3563.9400069208032</v>
      </c>
    </row>
    <row r="20" spans="1:39" s="56" customFormat="1" ht="15" x14ac:dyDescent="0.25">
      <c r="A20" s="79" t="s">
        <v>65</v>
      </c>
      <c r="B20" s="81">
        <f t="shared" si="0"/>
        <v>20772.509988927937</v>
      </c>
      <c r="C20" s="81">
        <f t="shared" si="0"/>
        <v>26792.313787697822</v>
      </c>
      <c r="D20" s="82">
        <f t="shared" si="1"/>
        <v>47564.823776625759</v>
      </c>
      <c r="F20" s="79" t="s">
        <v>65</v>
      </c>
      <c r="G20" s="81">
        <f>[1]PROCESS!L48</f>
        <v>4075.9990853511772</v>
      </c>
      <c r="H20" s="81">
        <f>[1]PROCESS!N48</f>
        <v>5294.2771722902362</v>
      </c>
      <c r="I20" s="82">
        <f t="shared" si="2"/>
        <v>9370.2762576414134</v>
      </c>
      <c r="K20" s="79" t="s">
        <v>65</v>
      </c>
      <c r="L20" s="81">
        <f>[1]PROCESS!L49</f>
        <v>4052.5120589226399</v>
      </c>
      <c r="M20" s="81">
        <f>[1]PROCESS!N49</f>
        <v>5533.9459166915494</v>
      </c>
      <c r="N20" s="82">
        <f t="shared" si="3"/>
        <v>9586.4579756141902</v>
      </c>
      <c r="P20" s="79" t="s">
        <v>65</v>
      </c>
      <c r="Q20" s="81">
        <f>[1]PROCESS!L50</f>
        <v>3866.5730996967218</v>
      </c>
      <c r="R20" s="81">
        <f>[1]PROCESS!N50</f>
        <v>5206.2355927142435</v>
      </c>
      <c r="S20" s="82">
        <f t="shared" si="4"/>
        <v>9072.8086924109648</v>
      </c>
      <c r="U20" s="79" t="s">
        <v>65</v>
      </c>
      <c r="V20" s="81">
        <f>[1]PROCESS!L51</f>
        <v>1129.3772685697782</v>
      </c>
      <c r="W20" s="81">
        <f>[1]PROCESS!N51</f>
        <v>1255.1251492982981</v>
      </c>
      <c r="X20" s="82">
        <f t="shared" si="5"/>
        <v>2384.502417868076</v>
      </c>
      <c r="Z20" s="79" t="s">
        <v>65</v>
      </c>
      <c r="AA20" s="81">
        <f>[1]PROCESS!L52</f>
        <v>1263.4276705338661</v>
      </c>
      <c r="AB20" s="81">
        <f>[1]PROCESS!N52</f>
        <v>1474.2508584652135</v>
      </c>
      <c r="AC20" s="82">
        <f t="shared" si="6"/>
        <v>2737.6785289990794</v>
      </c>
      <c r="AE20" s="79" t="s">
        <v>65</v>
      </c>
      <c r="AF20" s="81">
        <f>[1]PROCESS!L53</f>
        <v>5216.0984932364127</v>
      </c>
      <c r="AG20" s="81">
        <f>[1]PROCESS!N53</f>
        <v>6620.7485443415944</v>
      </c>
      <c r="AH20" s="82">
        <f t="shared" si="7"/>
        <v>11836.847037578007</v>
      </c>
      <c r="AJ20" s="79" t="s">
        <v>65</v>
      </c>
      <c r="AK20" s="81">
        <f>[1]PROCESS!L54</f>
        <v>1168.5223126173398</v>
      </c>
      <c r="AL20" s="81">
        <f>[1]PROCESS!N54</f>
        <v>1407.7305538966855</v>
      </c>
      <c r="AM20" s="82">
        <f t="shared" si="8"/>
        <v>2576.2528665140253</v>
      </c>
    </row>
    <row r="21" spans="1:39" s="56" customFormat="1" ht="15" x14ac:dyDescent="0.25">
      <c r="A21" s="79" t="s">
        <v>66</v>
      </c>
      <c r="B21" s="81">
        <f t="shared" si="0"/>
        <v>14266.785308754468</v>
      </c>
      <c r="C21" s="81">
        <f t="shared" si="0"/>
        <v>19237.944069030043</v>
      </c>
      <c r="D21" s="82">
        <f t="shared" si="1"/>
        <v>33504.729377784512</v>
      </c>
      <c r="F21" s="79" t="s">
        <v>66</v>
      </c>
      <c r="G21" s="81">
        <f>[1]PROCESS!B59</f>
        <v>2630.1886871802062</v>
      </c>
      <c r="H21" s="81">
        <f>[1]PROCESS!D59</f>
        <v>3572.6479883563779</v>
      </c>
      <c r="I21" s="82">
        <f t="shared" si="2"/>
        <v>6202.8366755365842</v>
      </c>
      <c r="K21" s="79" t="s">
        <v>66</v>
      </c>
      <c r="L21" s="81">
        <f>[1]PROCESS!B60</f>
        <v>2941.2169341837807</v>
      </c>
      <c r="M21" s="81">
        <f>[1]PROCESS!D60</f>
        <v>3890.4664726063002</v>
      </c>
      <c r="N21" s="82">
        <f t="shared" si="3"/>
        <v>6831.6834067900809</v>
      </c>
      <c r="P21" s="79" t="s">
        <v>66</v>
      </c>
      <c r="Q21" s="81">
        <f>[1]PROCESS!B61</f>
        <v>2522.3007640008409</v>
      </c>
      <c r="R21" s="81">
        <f>[1]PROCESS!D61</f>
        <v>3607.3231105104483</v>
      </c>
      <c r="S21" s="82">
        <f t="shared" si="4"/>
        <v>6129.6238745112896</v>
      </c>
      <c r="U21" s="79" t="s">
        <v>66</v>
      </c>
      <c r="V21" s="81">
        <f>[1]PROCESS!B62</f>
        <v>871.93516506623678</v>
      </c>
      <c r="W21" s="81">
        <f>[1]PROCESS!D62</f>
        <v>1004.7625532799667</v>
      </c>
      <c r="X21" s="82">
        <f t="shared" si="5"/>
        <v>1876.6977183462036</v>
      </c>
      <c r="Z21" s="79" t="s">
        <v>66</v>
      </c>
      <c r="AA21" s="81">
        <f>[1]PROCESS!B63</f>
        <v>924.33707156374851</v>
      </c>
      <c r="AB21" s="81">
        <f>[1]PROCESS!D63</f>
        <v>1166.5797899989605</v>
      </c>
      <c r="AC21" s="82">
        <f t="shared" si="6"/>
        <v>2090.9168615627091</v>
      </c>
      <c r="AE21" s="79" t="s">
        <v>66</v>
      </c>
      <c r="AF21" s="81">
        <f>[1]PROCESS!B64</f>
        <v>3549.6098689282962</v>
      </c>
      <c r="AG21" s="81">
        <f>[1]PROCESS!D64</f>
        <v>4923.0145545274972</v>
      </c>
      <c r="AH21" s="82">
        <f t="shared" si="7"/>
        <v>8472.6244234557926</v>
      </c>
      <c r="AJ21" s="79" t="s">
        <v>66</v>
      </c>
      <c r="AK21" s="81">
        <f>[1]PROCESS!B65</f>
        <v>827.19681783135911</v>
      </c>
      <c r="AL21" s="81">
        <f>[1]PROCESS!D65</f>
        <v>1073.1495997504937</v>
      </c>
      <c r="AM21" s="82">
        <f t="shared" si="8"/>
        <v>1900.3464175818528</v>
      </c>
    </row>
    <row r="22" spans="1:39" s="56" customFormat="1" ht="15" x14ac:dyDescent="0.25">
      <c r="A22" s="79" t="s">
        <v>67</v>
      </c>
      <c r="B22" s="81">
        <f t="shared" si="0"/>
        <v>7960.354271356784</v>
      </c>
      <c r="C22" s="81">
        <f t="shared" si="0"/>
        <v>11407.341106338215</v>
      </c>
      <c r="D22" s="82">
        <f t="shared" si="1"/>
        <v>19367.695377694999</v>
      </c>
      <c r="F22" s="79" t="s">
        <v>67</v>
      </c>
      <c r="G22" s="81">
        <f>[1]PROCESS!G59</f>
        <v>1528.5489949748744</v>
      </c>
      <c r="H22" s="81">
        <f>[1]PROCESS!I59</f>
        <v>2069.7437538353643</v>
      </c>
      <c r="I22" s="82">
        <f t="shared" si="2"/>
        <v>3598.2927488102387</v>
      </c>
      <c r="K22" s="79" t="s">
        <v>67</v>
      </c>
      <c r="L22" s="81">
        <f>[1]PROCESS!G60</f>
        <v>1608.179648241206</v>
      </c>
      <c r="M22" s="81">
        <f>[1]PROCESS!I60</f>
        <v>2185.7462084684844</v>
      </c>
      <c r="N22" s="82">
        <f t="shared" si="3"/>
        <v>3793.9258567096904</v>
      </c>
      <c r="P22" s="79" t="s">
        <v>67</v>
      </c>
      <c r="Q22" s="81">
        <f>[1]PROCESS!G61</f>
        <v>1397.4497487437186</v>
      </c>
      <c r="R22" s="81">
        <f>[1]PROCESS!I61</f>
        <v>2120.9781712983254</v>
      </c>
      <c r="S22" s="82">
        <f t="shared" si="4"/>
        <v>3518.4279200420442</v>
      </c>
      <c r="U22" s="79" t="s">
        <v>67</v>
      </c>
      <c r="V22" s="81">
        <f>[1]PROCESS!G62</f>
        <v>461.3040201005025</v>
      </c>
      <c r="W22" s="81">
        <f>[1]PROCESS!I62</f>
        <v>655.48049443324271</v>
      </c>
      <c r="X22" s="82">
        <f t="shared" si="5"/>
        <v>1116.7845145337451</v>
      </c>
      <c r="Z22" s="79" t="s">
        <v>67</v>
      </c>
      <c r="AA22" s="81">
        <f>[1]PROCESS!G63</f>
        <v>483.6394472361809</v>
      </c>
      <c r="AB22" s="81">
        <f>[1]PROCESS!I63</f>
        <v>700.9147891645481</v>
      </c>
      <c r="AC22" s="82">
        <f t="shared" si="6"/>
        <v>1184.554236400729</v>
      </c>
      <c r="AE22" s="79" t="s">
        <v>67</v>
      </c>
      <c r="AF22" s="81">
        <f>[1]PROCESS!G64</f>
        <v>2015.072864321608</v>
      </c>
      <c r="AG22" s="81">
        <f>[1]PROCESS!I64</f>
        <v>3052.8312439729989</v>
      </c>
      <c r="AH22" s="82">
        <f t="shared" si="7"/>
        <v>5067.9041082946069</v>
      </c>
      <c r="AJ22" s="79" t="s">
        <v>67</v>
      </c>
      <c r="AK22" s="81">
        <f>[1]PROCESS!G65</f>
        <v>466.15954773869345</v>
      </c>
      <c r="AL22" s="81">
        <f>[1]PROCESS!I65</f>
        <v>621.64644516524936</v>
      </c>
      <c r="AM22" s="82">
        <f t="shared" si="8"/>
        <v>1087.8059929039428</v>
      </c>
    </row>
    <row r="23" spans="1:39" s="56" customFormat="1" ht="15" x14ac:dyDescent="0.25">
      <c r="A23" s="80" t="s">
        <v>44</v>
      </c>
      <c r="B23" s="81">
        <f t="shared" si="0"/>
        <v>8706</v>
      </c>
      <c r="C23" s="81">
        <f t="shared" si="0"/>
        <v>14131</v>
      </c>
      <c r="D23" s="82">
        <f>SUM(B23:C23)</f>
        <v>22837</v>
      </c>
      <c r="F23" s="80" t="s">
        <v>44</v>
      </c>
      <c r="G23" s="81">
        <f>[1]PROCESS!L59</f>
        <v>1171.0508352203733</v>
      </c>
      <c r="H23" s="81">
        <f>[1]PROCESS!N59</f>
        <v>2917.6902756856757</v>
      </c>
      <c r="I23" s="82">
        <f>SUM(G23:H23)</f>
        <v>4088.741110906049</v>
      </c>
      <c r="K23" s="80" t="s">
        <v>44</v>
      </c>
      <c r="L23" s="81">
        <f>[1]PROCESS!L60</f>
        <v>1169.1027534376944</v>
      </c>
      <c r="M23" s="81">
        <f>[1]PROCESS!N60</f>
        <v>2791.949705308491</v>
      </c>
      <c r="N23" s="82">
        <f>SUM(L23:M23)</f>
        <v>3961.0524587461855</v>
      </c>
      <c r="P23" s="80" t="s">
        <v>44</v>
      </c>
      <c r="Q23" s="81">
        <f>[1]PROCESS!L61</f>
        <v>1193.5024777657445</v>
      </c>
      <c r="R23" s="81">
        <f>[1]PROCESS!N61</f>
        <v>2449.5484598198491</v>
      </c>
      <c r="S23" s="82">
        <f>SUM(Q23:R23)</f>
        <v>3643.0509375855936</v>
      </c>
      <c r="U23" s="80" t="s">
        <v>44</v>
      </c>
      <c r="V23" s="81">
        <f>[1]PROCESS!L62</f>
        <v>1330.3065209543497</v>
      </c>
      <c r="W23" s="81">
        <f>[1]PROCESS!N62</f>
        <v>1030.6144848711547</v>
      </c>
      <c r="X23" s="82">
        <f>SUM(V23:W23)</f>
        <v>2360.9210058255044</v>
      </c>
      <c r="Z23" s="80" t="s">
        <v>44</v>
      </c>
      <c r="AA23" s="81">
        <f>[1]PROCESS!L63</f>
        <v>1333.6182599849035</v>
      </c>
      <c r="AB23" s="81">
        <f>[1]PROCESS!N63</f>
        <v>1055.278981368218</v>
      </c>
      <c r="AC23" s="82">
        <f>SUM(AA23:AB23)</f>
        <v>2388.8972413531214</v>
      </c>
      <c r="AE23" s="80" t="s">
        <v>44</v>
      </c>
      <c r="AF23" s="81">
        <f>[1]PROCESS!L64</f>
        <v>1175.5314233205345</v>
      </c>
      <c r="AG23" s="81">
        <f>[1]PROCESS!N64</f>
        <v>2866.4268123780544</v>
      </c>
      <c r="AH23" s="82">
        <f>SUM(AF23:AG23)</f>
        <v>4041.9582356985889</v>
      </c>
      <c r="AJ23" s="80" t="s">
        <v>44</v>
      </c>
      <c r="AK23" s="81">
        <f>[1]PROCESS!L65</f>
        <v>1332.8877293163991</v>
      </c>
      <c r="AL23" s="81">
        <f>[1]PROCESS!N65</f>
        <v>1019.4912805685575</v>
      </c>
      <c r="AM23" s="82">
        <f>SUM(AK23:AL23)</f>
        <v>2352.3790098849568</v>
      </c>
    </row>
    <row r="24" spans="1:39" s="56" customFormat="1" ht="15" x14ac:dyDescent="0.25">
      <c r="A24" s="59" t="s">
        <v>3</v>
      </c>
      <c r="B24" s="60">
        <f>SUM(B6:B23)</f>
        <v>560947.01195438649</v>
      </c>
      <c r="C24" s="60">
        <f>SUM(C6:C23)</f>
        <v>624869.2504055961</v>
      </c>
      <c r="D24" s="60">
        <f>SUM(D6:D23)</f>
        <v>1185816.2623599826</v>
      </c>
      <c r="F24" s="59" t="s">
        <v>3</v>
      </c>
      <c r="G24" s="60">
        <f>SUM(G6:G23)</f>
        <v>99968.297843920838</v>
      </c>
      <c r="H24" s="60">
        <f>SUM(H6:H23)</f>
        <v>112359.15054503849</v>
      </c>
      <c r="I24" s="60">
        <f>SUM(I6:I23)</f>
        <v>212327.44838895934</v>
      </c>
      <c r="K24" s="59" t="s">
        <v>3</v>
      </c>
      <c r="L24" s="60">
        <f>SUM(L6:L23)</f>
        <v>136430.04941028124</v>
      </c>
      <c r="M24" s="60">
        <v>154526</v>
      </c>
      <c r="N24" s="60">
        <f>SUM(N6:N23)</f>
        <v>290956.63619760802</v>
      </c>
      <c r="P24" s="59" t="s">
        <v>3</v>
      </c>
      <c r="Q24" s="60">
        <f>SUM(Q6:Q23)</f>
        <v>98324.060784869158</v>
      </c>
      <c r="R24" s="60">
        <f>SUM(R6:R23)</f>
        <v>113272.76079138742</v>
      </c>
      <c r="S24" s="60">
        <f>SUM(S6:S23)</f>
        <v>211596.8215762566</v>
      </c>
      <c r="U24" s="59" t="s">
        <v>3</v>
      </c>
      <c r="V24" s="60">
        <f>SUM(V6:V23)</f>
        <v>28328.547005334014</v>
      </c>
      <c r="W24" s="60">
        <f>SUM(W6:W23)</f>
        <v>28358.123741847685</v>
      </c>
      <c r="X24" s="60">
        <f>SUM(X6:X23)</f>
        <v>56686.670747181699</v>
      </c>
      <c r="Z24" s="59" t="s">
        <v>3</v>
      </c>
      <c r="AA24" s="60">
        <f>SUM(AA6:AA23)</f>
        <v>35304.846461192479</v>
      </c>
      <c r="AB24" s="60">
        <f>SUM(AB6:AB23)</f>
        <v>36551.095338160507</v>
      </c>
      <c r="AC24" s="60">
        <f>SUM(AA24:AB24)</f>
        <v>71855.941799352993</v>
      </c>
      <c r="AE24" s="59" t="s">
        <v>3</v>
      </c>
      <c r="AF24" s="60">
        <f>SUM(AF6:AF23)</f>
        <v>134680.38637479526</v>
      </c>
      <c r="AG24" s="60">
        <f>SUM(AG6:AG23)</f>
        <v>150677.76817675892</v>
      </c>
      <c r="AH24" s="60">
        <f>SUM(AF24:AG24)</f>
        <v>285358.15455155418</v>
      </c>
      <c r="AJ24" s="59" t="s">
        <v>3</v>
      </c>
      <c r="AK24" s="60">
        <f>SUM(AK6:AK23)</f>
        <v>27910.824073993441</v>
      </c>
      <c r="AL24" s="60">
        <f>SUM(AL6:AL23)</f>
        <v>29123.765025076365</v>
      </c>
      <c r="AM24" s="60">
        <f>SUM(AK24:AL24)</f>
        <v>57034.58909906981</v>
      </c>
    </row>
    <row r="26" spans="1:39" ht="21.75" x14ac:dyDescent="0.5">
      <c r="A26" s="23" t="s">
        <v>79</v>
      </c>
    </row>
    <row r="27" spans="1:39" ht="21.75" x14ac:dyDescent="0.5">
      <c r="A27" s="51" t="s">
        <v>78</v>
      </c>
    </row>
    <row r="28" spans="1:39" ht="21.75" x14ac:dyDescent="0.2">
      <c r="A28" s="41"/>
    </row>
  </sheetData>
  <mergeCells count="32">
    <mergeCell ref="AE2:AH2"/>
    <mergeCell ref="AJ2:AM2"/>
    <mergeCell ref="A3:D3"/>
    <mergeCell ref="F3:I3"/>
    <mergeCell ref="K3:N3"/>
    <mergeCell ref="P3:S3"/>
    <mergeCell ref="U3:X3"/>
    <mergeCell ref="Z3:AC3"/>
    <mergeCell ref="AE3:AH3"/>
    <mergeCell ref="AJ3:AM3"/>
    <mergeCell ref="A2:D2"/>
    <mergeCell ref="F2:I2"/>
    <mergeCell ref="K2:N2"/>
    <mergeCell ref="P2:S2"/>
    <mergeCell ref="U2:X2"/>
    <mergeCell ref="Z2:AC2"/>
    <mergeCell ref="AE4:AH4"/>
    <mergeCell ref="AJ4:AM4"/>
    <mergeCell ref="A1:D1"/>
    <mergeCell ref="F1:I1"/>
    <mergeCell ref="K1:N1"/>
    <mergeCell ref="P1:S1"/>
    <mergeCell ref="U1:X1"/>
    <mergeCell ref="Z1:AC1"/>
    <mergeCell ref="AE1:AH1"/>
    <mergeCell ref="AJ1:AM1"/>
    <mergeCell ref="A4:D4"/>
    <mergeCell ref="F4:I4"/>
    <mergeCell ref="K4:N4"/>
    <mergeCell ref="P4:S4"/>
    <mergeCell ref="U4:X4"/>
    <mergeCell ref="Z4:A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D6C7-DA12-4F5E-A8DB-D4151BC42D43}">
  <dimension ref="A1:E39"/>
  <sheetViews>
    <sheetView topLeftCell="A37" workbookViewId="0">
      <selection activeCell="D57" sqref="D57"/>
    </sheetView>
  </sheetViews>
  <sheetFormatPr defaultRowHeight="14.25" x14ac:dyDescent="0.2"/>
  <cols>
    <col min="1" max="1" width="20.25" customWidth="1"/>
    <col min="2" max="2" width="19.125" customWidth="1"/>
    <col min="3" max="3" width="18.125" customWidth="1"/>
    <col min="4" max="4" width="14.125" customWidth="1"/>
  </cols>
  <sheetData>
    <row r="1" spans="1:4" ht="30.75" x14ac:dyDescent="0.2">
      <c r="A1" s="133" t="s">
        <v>82</v>
      </c>
      <c r="B1" s="133"/>
      <c r="C1" s="133"/>
      <c r="D1" s="133"/>
    </row>
    <row r="2" spans="1:4" ht="30.75" x14ac:dyDescent="0.2">
      <c r="A2" s="134" t="s">
        <v>86</v>
      </c>
      <c r="B2" s="134"/>
      <c r="C2" s="134"/>
      <c r="D2" s="134"/>
    </row>
    <row r="3" spans="1:4" ht="30.75" x14ac:dyDescent="0.2">
      <c r="A3" s="135" t="s">
        <v>17</v>
      </c>
      <c r="B3" s="136"/>
      <c r="C3" s="136"/>
      <c r="D3" s="137"/>
    </row>
    <row r="4" spans="1:4" ht="31.5" thickBot="1" x14ac:dyDescent="0.25">
      <c r="A4" s="104" t="s">
        <v>51</v>
      </c>
      <c r="B4" s="105" t="s">
        <v>4</v>
      </c>
      <c r="C4" s="105" t="s">
        <v>5</v>
      </c>
      <c r="D4" s="106" t="s">
        <v>3</v>
      </c>
    </row>
    <row r="5" spans="1:4" ht="24" x14ac:dyDescent="0.2">
      <c r="A5" s="94" t="s">
        <v>27</v>
      </c>
      <c r="B5" s="100">
        <v>4314</v>
      </c>
      <c r="C5" s="100">
        <v>4088</v>
      </c>
      <c r="D5" s="101">
        <f>SUM(B5:C5)</f>
        <v>8402</v>
      </c>
    </row>
    <row r="6" spans="1:4" ht="24" x14ac:dyDescent="0.2">
      <c r="A6" s="95" t="s">
        <v>52</v>
      </c>
      <c r="B6" s="102">
        <v>21740</v>
      </c>
      <c r="C6" s="102">
        <v>20361</v>
      </c>
      <c r="D6" s="101">
        <f t="shared" ref="D6:D22" si="0">SUM(B6:C6)</f>
        <v>42101</v>
      </c>
    </row>
    <row r="7" spans="1:4" ht="24" x14ac:dyDescent="0.2">
      <c r="A7" s="95" t="s">
        <v>53</v>
      </c>
      <c r="B7" s="102">
        <v>32152</v>
      </c>
      <c r="C7" s="102">
        <v>30342</v>
      </c>
      <c r="D7" s="101">
        <f t="shared" si="0"/>
        <v>62494</v>
      </c>
    </row>
    <row r="8" spans="1:4" ht="24" x14ac:dyDescent="0.2">
      <c r="A8" s="95" t="s">
        <v>54</v>
      </c>
      <c r="B8" s="102">
        <v>35674</v>
      </c>
      <c r="C8" s="102">
        <v>33500</v>
      </c>
      <c r="D8" s="101">
        <f t="shared" si="0"/>
        <v>69174</v>
      </c>
    </row>
    <row r="9" spans="1:4" ht="24" x14ac:dyDescent="0.2">
      <c r="A9" s="95" t="s">
        <v>55</v>
      </c>
      <c r="B9" s="102">
        <v>36331</v>
      </c>
      <c r="C9" s="102">
        <v>35378</v>
      </c>
      <c r="D9" s="101">
        <f t="shared" si="0"/>
        <v>71709</v>
      </c>
    </row>
    <row r="10" spans="1:4" ht="24" x14ac:dyDescent="0.2">
      <c r="A10" s="95" t="s">
        <v>56</v>
      </c>
      <c r="B10" s="102">
        <v>35737</v>
      </c>
      <c r="C10" s="102">
        <v>38330</v>
      </c>
      <c r="D10" s="101">
        <f t="shared" si="0"/>
        <v>74067</v>
      </c>
    </row>
    <row r="11" spans="1:4" ht="24" x14ac:dyDescent="0.2">
      <c r="A11" s="95" t="s">
        <v>57</v>
      </c>
      <c r="B11" s="102">
        <v>43714</v>
      </c>
      <c r="C11" s="102">
        <v>46579</v>
      </c>
      <c r="D11" s="101">
        <f t="shared" si="0"/>
        <v>90293</v>
      </c>
    </row>
    <row r="12" spans="1:4" ht="24" x14ac:dyDescent="0.2">
      <c r="A12" s="95" t="s">
        <v>58</v>
      </c>
      <c r="B12" s="102">
        <v>41884</v>
      </c>
      <c r="C12" s="102">
        <v>45645</v>
      </c>
      <c r="D12" s="101">
        <f t="shared" si="0"/>
        <v>87529</v>
      </c>
    </row>
    <row r="13" spans="1:4" ht="24" x14ac:dyDescent="0.2">
      <c r="A13" s="95" t="s">
        <v>59</v>
      </c>
      <c r="B13" s="102">
        <v>42437</v>
      </c>
      <c r="C13" s="102">
        <v>47707</v>
      </c>
      <c r="D13" s="101">
        <f t="shared" si="0"/>
        <v>90144</v>
      </c>
    </row>
    <row r="14" spans="1:4" ht="24" x14ac:dyDescent="0.2">
      <c r="A14" s="95" t="s">
        <v>60</v>
      </c>
      <c r="B14" s="102">
        <v>48737</v>
      </c>
      <c r="C14" s="102">
        <v>55718</v>
      </c>
      <c r="D14" s="101">
        <f t="shared" si="0"/>
        <v>104455</v>
      </c>
    </row>
    <row r="15" spans="1:4" ht="24" x14ac:dyDescent="0.2">
      <c r="A15" s="95" t="s">
        <v>61</v>
      </c>
      <c r="B15" s="102">
        <v>46956</v>
      </c>
      <c r="C15" s="102">
        <v>54031</v>
      </c>
      <c r="D15" s="101">
        <f t="shared" si="0"/>
        <v>100987</v>
      </c>
    </row>
    <row r="16" spans="1:4" ht="24" x14ac:dyDescent="0.2">
      <c r="A16" s="95" t="s">
        <v>62</v>
      </c>
      <c r="B16" s="102">
        <v>46150</v>
      </c>
      <c r="C16" s="102">
        <v>54121</v>
      </c>
      <c r="D16" s="101">
        <f t="shared" si="0"/>
        <v>100271</v>
      </c>
    </row>
    <row r="17" spans="1:5" ht="24" x14ac:dyDescent="0.2">
      <c r="A17" s="95" t="s">
        <v>63</v>
      </c>
      <c r="B17" s="102">
        <v>40052</v>
      </c>
      <c r="C17" s="102">
        <v>47981</v>
      </c>
      <c r="D17" s="101">
        <f t="shared" si="0"/>
        <v>88033</v>
      </c>
    </row>
    <row r="18" spans="1:5" ht="24" x14ac:dyDescent="0.2">
      <c r="A18" s="95" t="s">
        <v>64</v>
      </c>
      <c r="B18" s="102">
        <v>31089</v>
      </c>
      <c r="C18" s="102">
        <v>38338</v>
      </c>
      <c r="D18" s="101">
        <f t="shared" si="0"/>
        <v>69427</v>
      </c>
    </row>
    <row r="19" spans="1:5" ht="24" x14ac:dyDescent="0.2">
      <c r="A19" s="95" t="s">
        <v>65</v>
      </c>
      <c r="B19" s="102">
        <v>21217</v>
      </c>
      <c r="C19" s="102">
        <v>27375</v>
      </c>
      <c r="D19" s="101">
        <f t="shared" si="0"/>
        <v>48592</v>
      </c>
    </row>
    <row r="20" spans="1:5" ht="24" x14ac:dyDescent="0.2">
      <c r="A20" s="95" t="s">
        <v>66</v>
      </c>
      <c r="B20" s="102">
        <v>14667</v>
      </c>
      <c r="C20" s="102">
        <v>19946</v>
      </c>
      <c r="D20" s="101">
        <f t="shared" si="0"/>
        <v>34613</v>
      </c>
    </row>
    <row r="21" spans="1:5" ht="24" x14ac:dyDescent="0.2">
      <c r="A21" s="95" t="s">
        <v>67</v>
      </c>
      <c r="B21" s="102">
        <v>8190</v>
      </c>
      <c r="C21" s="102">
        <v>11787</v>
      </c>
      <c r="D21" s="101">
        <f t="shared" si="0"/>
        <v>19977</v>
      </c>
    </row>
    <row r="22" spans="1:5" ht="24" x14ac:dyDescent="0.55000000000000004">
      <c r="A22" s="96" t="s">
        <v>44</v>
      </c>
      <c r="B22" s="103">
        <v>17836</v>
      </c>
      <c r="C22" s="103">
        <v>21428</v>
      </c>
      <c r="D22" s="101">
        <f t="shared" si="0"/>
        <v>39264</v>
      </c>
    </row>
    <row r="23" spans="1:5" ht="24.75" thickBot="1" x14ac:dyDescent="0.25">
      <c r="A23" s="97" t="s">
        <v>3</v>
      </c>
      <c r="B23" s="98">
        <f>SUM(B5:B22)</f>
        <v>568877</v>
      </c>
      <c r="C23" s="98">
        <f>SUM(C5:C22)</f>
        <v>632655</v>
      </c>
      <c r="D23" s="99">
        <f>SUM(D5:D22)</f>
        <v>1201532</v>
      </c>
      <c r="E23" s="83"/>
    </row>
    <row r="24" spans="1:5" ht="21.75" x14ac:dyDescent="0.2">
      <c r="A24" s="138" t="s">
        <v>15</v>
      </c>
      <c r="B24" s="138"/>
      <c r="C24" s="138"/>
      <c r="D24" s="138"/>
    </row>
    <row r="26" spans="1:5" ht="31.5" thickBot="1" x14ac:dyDescent="0.25">
      <c r="A26" s="107" t="s">
        <v>85</v>
      </c>
      <c r="B26" s="107"/>
      <c r="C26" s="107"/>
      <c r="D26" s="107"/>
    </row>
    <row r="27" spans="1:5" ht="31.5" thickBot="1" x14ac:dyDescent="0.25">
      <c r="A27" s="128" t="s">
        <v>0</v>
      </c>
      <c r="B27" s="130" t="s">
        <v>3</v>
      </c>
      <c r="C27" s="131"/>
      <c r="D27" s="132"/>
    </row>
    <row r="28" spans="1:5" ht="31.5" thickBot="1" x14ac:dyDescent="0.25">
      <c r="A28" s="129"/>
      <c r="B28" s="92" t="s">
        <v>4</v>
      </c>
      <c r="C28" s="92" t="s">
        <v>5</v>
      </c>
      <c r="D28" s="93" t="s">
        <v>3</v>
      </c>
    </row>
    <row r="29" spans="1:5" ht="24" x14ac:dyDescent="0.55000000000000004">
      <c r="A29" s="84" t="s">
        <v>7</v>
      </c>
      <c r="B29" s="85">
        <v>99968</v>
      </c>
      <c r="C29" s="85">
        <v>112359</v>
      </c>
      <c r="D29" s="86">
        <v>212327</v>
      </c>
    </row>
    <row r="30" spans="1:5" ht="24" x14ac:dyDescent="0.55000000000000004">
      <c r="A30" s="87" t="s">
        <v>8</v>
      </c>
      <c r="B30" s="85">
        <v>136430</v>
      </c>
      <c r="C30" s="85">
        <v>154526</v>
      </c>
      <c r="D30" s="86">
        <v>290956</v>
      </c>
    </row>
    <row r="31" spans="1:5" ht="24" x14ac:dyDescent="0.55000000000000004">
      <c r="A31" s="87" t="s">
        <v>9</v>
      </c>
      <c r="B31" s="88">
        <v>98324</v>
      </c>
      <c r="C31" s="88">
        <v>113273</v>
      </c>
      <c r="D31" s="86">
        <v>211597</v>
      </c>
    </row>
    <row r="32" spans="1:5" ht="24" x14ac:dyDescent="0.55000000000000004">
      <c r="A32" s="87" t="s">
        <v>10</v>
      </c>
      <c r="B32" s="85">
        <v>28329</v>
      </c>
      <c r="C32" s="85">
        <v>28358</v>
      </c>
      <c r="D32" s="86">
        <v>56687</v>
      </c>
    </row>
    <row r="33" spans="1:4" ht="24" x14ac:dyDescent="0.55000000000000004">
      <c r="A33" s="87" t="s">
        <v>11</v>
      </c>
      <c r="B33" s="85">
        <v>35305</v>
      </c>
      <c r="C33" s="85">
        <v>36551</v>
      </c>
      <c r="D33" s="86">
        <v>71856</v>
      </c>
    </row>
    <row r="34" spans="1:4" ht="24" x14ac:dyDescent="0.55000000000000004">
      <c r="A34" s="87" t="s">
        <v>12</v>
      </c>
      <c r="B34" s="85">
        <v>134680</v>
      </c>
      <c r="C34" s="85">
        <v>150678</v>
      </c>
      <c r="D34" s="86">
        <v>285358</v>
      </c>
    </row>
    <row r="35" spans="1:4" ht="24" x14ac:dyDescent="0.55000000000000004">
      <c r="A35" s="87" t="s">
        <v>13</v>
      </c>
      <c r="B35" s="85">
        <v>27911</v>
      </c>
      <c r="C35" s="85">
        <v>29124</v>
      </c>
      <c r="D35" s="86">
        <v>57035</v>
      </c>
    </row>
    <row r="36" spans="1:4" ht="28.5" thickBot="1" x14ac:dyDescent="0.6">
      <c r="A36" s="89" t="s">
        <v>14</v>
      </c>
      <c r="B36" s="90">
        <f>SUM(B29:B35)</f>
        <v>560947</v>
      </c>
      <c r="C36" s="90">
        <f t="shared" ref="C36" si="1">SUM(C29:C35)</f>
        <v>624869</v>
      </c>
      <c r="D36" s="91">
        <f t="shared" ref="D36" si="2">SUM(B36:C36)</f>
        <v>1185816</v>
      </c>
    </row>
    <row r="38" spans="1:4" ht="21.75" x14ac:dyDescent="0.5">
      <c r="A38" s="23" t="s">
        <v>81</v>
      </c>
      <c r="B38" s="50"/>
      <c r="C38" s="22"/>
      <c r="D38" s="22"/>
    </row>
    <row r="39" spans="1:4" ht="21.75" x14ac:dyDescent="0.5">
      <c r="A39" s="51" t="s">
        <v>78</v>
      </c>
      <c r="B39" s="50"/>
      <c r="C39" s="22"/>
      <c r="D39" s="22"/>
    </row>
  </sheetData>
  <mergeCells count="7">
    <mergeCell ref="A27:A28"/>
    <mergeCell ref="B27:D27"/>
    <mergeCell ref="A1:D1"/>
    <mergeCell ref="A2:D2"/>
    <mergeCell ref="A3:D3"/>
    <mergeCell ref="A24:D24"/>
    <mergeCell ref="A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ปชก ทบร-กลางปี 65</vt:lpstr>
      <vt:lpstr>ทบร_กลุ่มอายุ 65 รายอำเภอ</vt:lpstr>
      <vt:lpstr>กลางปี_กลุ่มอายุ 65 รายอำเภอ</vt:lpstr>
      <vt:lpstr>ปชก.ภาพรวมจังหวัด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KAEKAE</dc:creator>
  <cp:lastModifiedBy>KAEKAE</cp:lastModifiedBy>
  <dcterms:created xsi:type="dcterms:W3CDTF">2023-06-12T06:22:49Z</dcterms:created>
  <dcterms:modified xsi:type="dcterms:W3CDTF">2023-08-08T07:43:38Z</dcterms:modified>
</cp:coreProperties>
</file>