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.3 ข้อมูลวางแผน ปี 2566\"/>
    </mc:Choice>
  </mc:AlternateContent>
  <xr:revisionPtr revIDLastSave="0" documentId="13_ncr:1_{2FFED149-9D42-446D-8F92-4BEC343ACD87}" xr6:coauthVersionLast="47" xr6:coauthVersionMax="47" xr10:uidLastSave="{00000000-0000-0000-0000-000000000000}"/>
  <bookViews>
    <workbookView xWindow="-120" yWindow="-120" windowWidth="24240" windowHeight="13140" xr2:uid="{A93890E5-FEC8-4317-AFDC-D9A75E652A1E}"/>
  </bookViews>
  <sheets>
    <sheet name="Sheet1" sheetId="1" r:id="rId1"/>
  </sheets>
  <definedNames>
    <definedName name="_xlnm.Print_Titles" localSheetId="0">Sheet1!$1:$7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0" i="1" l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G180" i="1" s="1"/>
  <c r="B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H169" i="1"/>
  <c r="B169" i="1"/>
  <c r="B168" i="1" s="1"/>
  <c r="I149" i="1"/>
  <c r="H149" i="1"/>
  <c r="G149" i="1"/>
  <c r="B149" i="1"/>
  <c r="I118" i="1"/>
  <c r="H118" i="1"/>
  <c r="G118" i="1"/>
  <c r="B118" i="1"/>
  <c r="I105" i="1"/>
  <c r="H105" i="1"/>
  <c r="G105" i="1"/>
  <c r="B105" i="1"/>
  <c r="I94" i="1"/>
  <c r="H94" i="1"/>
  <c r="G94" i="1"/>
  <c r="B94" i="1"/>
  <c r="I72" i="1"/>
  <c r="H72" i="1"/>
  <c r="G72" i="1"/>
  <c r="B72" i="1"/>
  <c r="I35" i="1"/>
  <c r="H35" i="1"/>
  <c r="G35" i="1"/>
  <c r="B35" i="1"/>
  <c r="I8" i="1"/>
  <c r="H8" i="1"/>
  <c r="G8" i="1"/>
  <c r="B8" i="1"/>
  <c r="B7" i="1" s="1"/>
  <c r="I7" i="1"/>
  <c r="H7" i="1"/>
  <c r="G7" i="1"/>
  <c r="G169" i="1" l="1"/>
  <c r="H180" i="1"/>
  <c r="H168" i="1" s="1"/>
  <c r="I180" i="1"/>
  <c r="I169" i="1"/>
  <c r="I168" i="1" s="1"/>
  <c r="G168" i="1"/>
</calcChain>
</file>

<file path=xl/sharedStrings.xml><?xml version="1.0" encoding="utf-8"?>
<sst xmlns="http://schemas.openxmlformats.org/spreadsheetml/2006/main" count="528" uniqueCount="206">
  <si>
    <t>อำเภอ</t>
  </si>
  <si>
    <t>#</t>
  </si>
  <si>
    <t>รหัส</t>
  </si>
  <si>
    <t>หน่วยงาน</t>
  </si>
  <si>
    <t>แม่ข่าย</t>
  </si>
  <si>
    <t>ประเภทหน่วยงาน</t>
  </si>
  <si>
    <t>ทั้งหมด</t>
  </si>
  <si>
    <t>รวม</t>
  </si>
  <si>
    <t>ชาย</t>
  </si>
  <si>
    <t>หญิง</t>
  </si>
  <si>
    <t>รวมทั้งหมด</t>
  </si>
  <si>
    <t>-</t>
  </si>
  <si>
    <t>เมืองปทุมธานี</t>
  </si>
  <si>
    <t>สอน.เฉลิมพระเกียรติฯ (บ้านกลาง)</t>
  </si>
  <si>
    <t>รพ.สต.บ้านฉาง</t>
  </si>
  <si>
    <t>รพ.สต.บ้านกระแชง</t>
  </si>
  <si>
    <t>รพ.สต.บ้านใหม่</t>
  </si>
  <si>
    <t>รพ.สต.บางขะแยง</t>
  </si>
  <si>
    <t>รพ.สต.บางคูวัด 1 ม.4</t>
  </si>
  <si>
    <t>รพ.สต.บางคูวัด 2 ม.12</t>
  </si>
  <si>
    <t>รพ.สต.บางหลวง</t>
  </si>
  <si>
    <t>รพ.สต.บางเดื่อ 2 ม.3</t>
  </si>
  <si>
    <t>รพ.สต.บางเดื่อ 1 ม.4</t>
  </si>
  <si>
    <t>รพ.สต.บางพูด</t>
  </si>
  <si>
    <t>รพ.สต.บางพูน 2 ม.2</t>
  </si>
  <si>
    <t>รพ.สต.บางพูน 1 ม.4</t>
  </si>
  <si>
    <t>รพ.สต.บางกะดี 1 ม.1</t>
  </si>
  <si>
    <t>รพ.สต.บางกะดี 2 ม.4</t>
  </si>
  <si>
    <t>รพ.สต.สวนพริกไทย 1 ม.5</t>
  </si>
  <si>
    <t>รพ.สต.สวนพริกไทย 2 ม.8</t>
  </si>
  <si>
    <t>รพ.สต.หลักหก 2 ม.1</t>
  </si>
  <si>
    <t>รพ.สต.หลักหก 1 ม.7</t>
  </si>
  <si>
    <t>รพ.ปทุมธานี</t>
  </si>
  <si>
    <t>ทม.ปทุมธานี</t>
  </si>
  <si>
    <t>บ้านอบอุ่น (บางพูน)</t>
  </si>
  <si>
    <t>บ้านอบอุ่น (บางคูวัด)</t>
  </si>
  <si>
    <t>คลินิกเวชกรรม ม.รังสิต</t>
  </si>
  <si>
    <t>คาเมราตา (เมืองเอก)</t>
  </si>
  <si>
    <t>ศูนย์สุขภาพชุมชนเมือง</t>
  </si>
  <si>
    <t>คลองหลวง</t>
  </si>
  <si>
    <t>รพ.สต.คลองหนึ่ง ม.8</t>
  </si>
  <si>
    <t>รพ.สต.คลองหนึ่ง ม.13</t>
  </si>
  <si>
    <t>รพ.สต.คลองสอง ม.7</t>
  </si>
  <si>
    <t>รพ.สต.คลองสอง ม.13</t>
  </si>
  <si>
    <t>รพ.สต.คลองสาม ม.8</t>
  </si>
  <si>
    <t>รพ.สต.คลองสี่ ม.7</t>
  </si>
  <si>
    <t>รพ.สต.คลองสี่ ม.13</t>
  </si>
  <si>
    <t xml:space="preserve">รพ.สต.คลองห้า ม.7 </t>
  </si>
  <si>
    <t xml:space="preserve">รพ.สต.คลองห้า ม.13 </t>
  </si>
  <si>
    <t xml:space="preserve">รพ.สต.คลองหก ม.13 </t>
  </si>
  <si>
    <t>รพ.สต.คลองเจ็ด</t>
  </si>
  <si>
    <t>รพ.สต.คลองสาม ม.5</t>
  </si>
  <si>
    <t>รพ.คลองหลวง</t>
  </si>
  <si>
    <t>ทัณฑสถานวัยหนุ่มกลาง</t>
  </si>
  <si>
    <t>ทัณฑสถานบำบัดพิเศษหญิง</t>
  </si>
  <si>
    <t>มิตรไมตรี (คลองสาม)</t>
  </si>
  <si>
    <t>มิตรไมตรี (ไวท์เฮ้าส์)</t>
  </si>
  <si>
    <t>รักษ์สุข (ไวท์เฮ้าส์)</t>
  </si>
  <si>
    <t>รักษ์สุข (คลองสาม)</t>
  </si>
  <si>
    <t>รักษ์สุข (คลองหก)</t>
  </si>
  <si>
    <t>มิตรไมตรี (ไทยสมบูรณ์)</t>
  </si>
  <si>
    <t>ศบส.ชุมชนมุสลิม ทม.คลองหลวง</t>
  </si>
  <si>
    <t>ศบส.ชุมชนร่มเย็น ทม.คลองหลวง</t>
  </si>
  <si>
    <t>มิตรไมตรี (คลองหนึ่ง)</t>
  </si>
  <si>
    <t>มิตรไมตรี (นวนคร)</t>
  </si>
  <si>
    <t>มิตรไมตรี (เทพกุญชร)</t>
  </si>
  <si>
    <t>คลองหลวงคลินิกเวชกรรม</t>
  </si>
  <si>
    <t>บ้านอบอุ่น (คลองหก)</t>
  </si>
  <si>
    <t>บ้านอบอุ่น (คลองสาม)</t>
  </si>
  <si>
    <t>มิตรไมตรี (ไอยรา)</t>
  </si>
  <si>
    <t>มิตรไมตรี (ซอยคุณพระ)</t>
  </si>
  <si>
    <t>คลินิกเวชกรรมใจใส</t>
  </si>
  <si>
    <t>วไลยอลงกรณ์คลินิกเวชกรรม</t>
  </si>
  <si>
    <t>ธัญบุรี</t>
  </si>
  <si>
    <t>ศูนย์การแพทย์และฟื้นฟูบึงยี่โถ</t>
  </si>
  <si>
    <t>รพ.สต.ลำผักกูด</t>
  </si>
  <si>
    <t>รพ.สต.บึงสนั่น</t>
  </si>
  <si>
    <t>สอน.สมเด็จย่า 84</t>
  </si>
  <si>
    <t>รพ.ธัญบุรี</t>
  </si>
  <si>
    <t>รพ.ประชาธิปัตย์</t>
  </si>
  <si>
    <t>สถาบันบำบัดและรักษาฯ ผู้ติดยาเสพติดแห่งชาติฯ</t>
  </si>
  <si>
    <t>ศบส.ทน.รังสิตที่ 3 (เทพธัญญะอุปถัมภ์)</t>
  </si>
  <si>
    <t>ศบส.ทน.รังสิตที่ 2 (ชุมชนรัตนโกสินทร์)</t>
  </si>
  <si>
    <t xml:space="preserve">รพ.มหาวชิราลงกรณธัญบุรี </t>
  </si>
  <si>
    <t>ศบส.ทน.รังสิตที่ 4 (สิริเวชชะพันธ์อุปถัมภ์)</t>
  </si>
  <si>
    <t>ศบส.ทน.รังสิตที่ 1 (ชุมชนสินสมุทร)</t>
  </si>
  <si>
    <t>เรือนจำอำเภอธัญบุรี</t>
  </si>
  <si>
    <t>ทัณฑสถานบำบัดพิเศษ จ.ปทุมธานี</t>
  </si>
  <si>
    <t>สถานกักขังกลางจังหวัดปทุมธานี</t>
  </si>
  <si>
    <t>รักษ์สุข (คลองแปด)</t>
  </si>
  <si>
    <t>ศบส.ทน.รังสิตที่ 5 (อนุกูลธัญกิจอุปถัมภ์)</t>
  </si>
  <si>
    <t>บ้านอบอุ่น (สะพานแดง)</t>
  </si>
  <si>
    <t>รักษ์สุข (คลองสอง)</t>
  </si>
  <si>
    <t>มิตรไมตรี (คลองหก)</t>
  </si>
  <si>
    <t>มิตรไมตรี (คลองแปด)</t>
  </si>
  <si>
    <t>หนองเสือ</t>
  </si>
  <si>
    <t>รพ.สต.บึงบอน</t>
  </si>
  <si>
    <t>รพ.สต.บึงกาสาม 1 ม.1</t>
  </si>
  <si>
    <t>รพ.สต.บึงกาสาม 2 ม.7</t>
  </si>
  <si>
    <t>รพ.สต.บึงชำอ้อ 1 ม.1</t>
  </si>
  <si>
    <t>รพ.สต.บึงชำอ้อ 2 ม.5</t>
  </si>
  <si>
    <t>รพ.สต.หนองสามวัง 2 ม.4</t>
  </si>
  <si>
    <t>รพ.สต.หนองสามวัง 1 ม.7</t>
  </si>
  <si>
    <t>รพ.สต.ศาลาครุ</t>
  </si>
  <si>
    <t>รพ.สต.นพรัตน์</t>
  </si>
  <si>
    <t>รพ.หนองเสือ</t>
  </si>
  <si>
    <t>ลาดหลุมแก้ว</t>
  </si>
  <si>
    <t>รพ.สต.บ้านธาตุทอง</t>
  </si>
  <si>
    <t>รพ.สต.ลาดหลุมแก้ว</t>
  </si>
  <si>
    <t>รพ.สต.ระแหง</t>
  </si>
  <si>
    <t>รพ.สต.คูบางหลวง ม.1</t>
  </si>
  <si>
    <t>รพ.สต.คูบางหลวง ม.6</t>
  </si>
  <si>
    <t>รพ.สต.คูขวาง</t>
  </si>
  <si>
    <t>รพ.สต.คลองพระอุดม</t>
  </si>
  <si>
    <t>รพ.สต.บ่อเงิน</t>
  </si>
  <si>
    <t>สอน.เฉลิมพระเกียรติฯ (บ่อเงิน)</t>
  </si>
  <si>
    <t>รพ.สต.หน้าไม้ ม.5</t>
  </si>
  <si>
    <t>รพ.สต.หน้าไม้ ม.11</t>
  </si>
  <si>
    <t>รพ.ลาดหลุมแก้ว</t>
  </si>
  <si>
    <t>ลำลูกกา</t>
  </si>
  <si>
    <t>รพ.สต.ทรัพย์-บุญชู</t>
  </si>
  <si>
    <t>รพ.สต.ลำลูกกา</t>
  </si>
  <si>
    <t>รพ.สต.คูคต</t>
  </si>
  <si>
    <t>สอน.เฉลิมพระเกียรติฯ (วัดประยูร)</t>
  </si>
  <si>
    <t>รพ.สต.ลาดสวาย 2</t>
  </si>
  <si>
    <t>สอน.เฉลิมพระเกียรติฯ (ลาดสวาย)</t>
  </si>
  <si>
    <t>รพ.สต.บึงคำพร้อย ม.11</t>
  </si>
  <si>
    <t>รพ.สต.บึงคำพร้อย ม.13</t>
  </si>
  <si>
    <t>รพ.สต.บึงทองหลาง 2 ม.14</t>
  </si>
  <si>
    <t>รพ.สต.บึงทองหลาง 1 ม.18</t>
  </si>
  <si>
    <t>รพ.สต.บึงคอไห 2 ม.5</t>
  </si>
  <si>
    <t>รพ.สต.บึงคอไห 1 ม.9</t>
  </si>
  <si>
    <t>รพ.สต.พืชอุดม</t>
  </si>
  <si>
    <t>รพ.ลำลูกกา</t>
  </si>
  <si>
    <t>ศูนย์แพทย์ปฐมภูมิฯ ม.ธรรมศาสตร์</t>
  </si>
  <si>
    <t>ทม.คูคต</t>
  </si>
  <si>
    <t>ทต.ลำลูกกา</t>
  </si>
  <si>
    <t>ศูนย์สุขภาพชุมชน ต.ลำไทร</t>
  </si>
  <si>
    <t>ศบส.ทม.ลำสามแก้ว</t>
  </si>
  <si>
    <t>บ้านอบอุ่น (เมืองเอก)</t>
  </si>
  <si>
    <t>มิตรไมตรี (เสมาฟ้าคราม)</t>
  </si>
  <si>
    <t>รักษ์สุข (ฟ้าคราม)</t>
  </si>
  <si>
    <t>นพเวช (คลองเจ็ด)</t>
  </si>
  <si>
    <t>มิตรไมตรี (ลาดสวาย)</t>
  </si>
  <si>
    <t>มิตรไมตรี (อู่ทอง)</t>
  </si>
  <si>
    <t>ศบส.(2) ทม.ลำสามแก้ว</t>
  </si>
  <si>
    <t>มิตรไมตรี (บึงคำพร้อย)</t>
  </si>
  <si>
    <t>บ้านอบอุ่น ลาดสวาย</t>
  </si>
  <si>
    <t>สามโคก</t>
  </si>
  <si>
    <t>รพ.สต.สามโคก</t>
  </si>
  <si>
    <t>รพ.สต.บางเตย ม.1</t>
  </si>
  <si>
    <t>รพ.สต.บางเตย ม.5</t>
  </si>
  <si>
    <t>รพ.สต.คลองควาย</t>
  </si>
  <si>
    <t>รพ.สต.กระแชง</t>
  </si>
  <si>
    <t>รพ.สต.บางโพธิ์เหนือ</t>
  </si>
  <si>
    <t>รพ.สต.เชียงรากใหญ่</t>
  </si>
  <si>
    <t>รพ.สต.บ้านงิ้ว</t>
  </si>
  <si>
    <t>รพ.สต.เชียงรากน้อย</t>
  </si>
  <si>
    <t>รพ.สต.บางกระบือ</t>
  </si>
  <si>
    <t>รพ.สต.ท้ายเกาะ</t>
  </si>
  <si>
    <t>รพ.สามโคก</t>
  </si>
  <si>
    <t>เรือนจำจังหวัดปทุมธานี</t>
  </si>
  <si>
    <t>มิตรไมตรี (สามโคก)</t>
  </si>
  <si>
    <t>รายแม่ข่าย ใน/นอกสังกัด สธ</t>
  </si>
  <si>
    <t>ในสังกัด</t>
  </si>
  <si>
    <t>Y</t>
  </si>
  <si>
    <t>นอกสังกัด</t>
  </si>
  <si>
    <t>N</t>
  </si>
  <si>
    <t>บ้านอบอุ่น คลินิกเวชกรรม (บางพูน)</t>
  </si>
  <si>
    <t>บ้านอบอุ่น คลินิกเวชกรรม (บางคูวัด)</t>
  </si>
  <si>
    <t>คลินิกเวชกรรม มหาวิทยาลัยรังสิต</t>
  </si>
  <si>
    <t>คาเมราตาคลินิกเวชกรรม (เมืองเอก)</t>
  </si>
  <si>
    <t>มิตรไมตรีคลินิกเวชกรรม (คลองสาม)</t>
  </si>
  <si>
    <t>รักษ์สุขคลินิกเวชกรรม (ไวท์เฮ้าส์)</t>
  </si>
  <si>
    <t>รักษ์สุขคลินิกเวชกรรม (คลองสาม)</t>
  </si>
  <si>
    <t>รักษ์สุขคลินิกเวชกรรม (คลองหก)</t>
  </si>
  <si>
    <t>มิตรไมตรีคลินิกเวชกรรม (ไทยสมบูรณ์)</t>
  </si>
  <si>
    <t>มิตรไมตรีคลินิกเวชกรรม (คลองหนึ่ง)</t>
  </si>
  <si>
    <t>มิตรไมตรีคลินิกเวชกรรม (นวนคร)</t>
  </si>
  <si>
    <t>มิตรไมตรีคลินิกเวชกรรม (เทพกุญชร)</t>
  </si>
  <si>
    <t>บ้านอบอุ่น คลินิกเวชกรรม (คลองหก)</t>
  </si>
  <si>
    <t>บ้านอบอุ่น คลินิกเวชกรรม (คลองสาม)</t>
  </si>
  <si>
    <t>มิตรไมตรีคลินิกเวชกรรม (ไอยรา)</t>
  </si>
  <si>
    <t>มิตรไมตรีคลินิกเวชกรรม (ซอยคุณพระ)</t>
  </si>
  <si>
    <t>สถาบันบำบัดรักษาฯ ผู้ติดยาเสพติดแห่งชาติฯ</t>
  </si>
  <si>
    <t>โรงพยาบาลมหาวชิราลงกรณธัญบุรี</t>
  </si>
  <si>
    <t>รักษ์สุขคลินิกเวชกรรม (คลองแปด)</t>
  </si>
  <si>
    <t>บ้านอบอุ่น คลินิกเวชกรรม (สะพานแดง)</t>
  </si>
  <si>
    <t>รักษ์สุขคลินิกเวชกรรม (คลองสอง)</t>
  </si>
  <si>
    <t>มิตรไมตรีคลินิกเวชกรรม (คลองหก)</t>
  </si>
  <si>
    <t>มิตรไมตรีคลินิกเวชกรรม (คลองแปด)</t>
  </si>
  <si>
    <t>ศูนย์แพทย์ปฐมภูมิและแพทย์แผนไทยประยุกต์คณะแพทย์ศาสตร์ มหาวิทยาลัยธรรมศาสตร์</t>
  </si>
  <si>
    <t>บ้านอบอุ่น คลินิกเวชกรรม (เมืองเอก)</t>
  </si>
  <si>
    <t>มิตรไมตรีคลินิกเวชกรรม (เสมาฟ้าคราม)</t>
  </si>
  <si>
    <t>รักษ์สุขคลินิกเวชกรรม (ฟ้าคราม)</t>
  </si>
  <si>
    <t>นพเวชคลินิกเวชกรรม (คลองเจ็ด)</t>
  </si>
  <si>
    <t>นพเวชคลินิกเวชกรรม (คลองสี่)</t>
  </si>
  <si>
    <t>มิตรไมตรีคลินิกเวชกรรม (ลาดสวาย)</t>
  </si>
  <si>
    <t>มิตรไมตรีคลินิกเวชกรรม (อู่ทอง)</t>
  </si>
  <si>
    <t>มิตรไมตรีคลินิกเวชกรรม (บึงคำพร้อย)</t>
  </si>
  <si>
    <t>บ้านอบอุ่น คลินิกเวชกรรม (ลาดสวาย)</t>
  </si>
  <si>
    <t>มิตรไมตรีคลินิกเวชกรรม (สามโคก)</t>
  </si>
  <si>
    <t>ข้อมูลประชากรวางแผน ฟอร์มที่ 1</t>
  </si>
  <si>
    <t>ประมวลผลวันที่ 5 กันยายน 2565</t>
  </si>
  <si>
    <t>รายอำเภอ/หน่วยงาน</t>
  </si>
  <si>
    <t>ข้อมูลฐาน HDC เดือนสิงหาคม 2565 | คำนวนอายุจาก 31 ส.ค. 2565 - วันเกิด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</si>
</sst>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0"/>
    <numFmt numFmtId="188" formatCode="00"/>
  </numFmts>
  <fonts count="11" x14ac:knownFonts="1">
    <font>
      <sz val="11"/>
      <color theme="1"/>
      <name val="Tahoma"/>
      <family val="2"/>
      <charset val="222"/>
      <scheme val="minor"/>
    </font>
    <font>
      <b/>
      <sz val="10"/>
      <color indexed="8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inor"/>
    </font>
    <font>
      <b/>
      <sz val="10"/>
      <color indexed="8"/>
      <name val="Tahoma"/>
      <family val="2"/>
      <scheme val="minor"/>
    </font>
    <font>
      <b/>
      <sz val="9"/>
      <color indexed="8"/>
      <name val="Tahoma"/>
      <family val="2"/>
      <scheme val="minor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ajor"/>
    </font>
    <font>
      <sz val="9"/>
      <color theme="1"/>
      <name val="Tahoma"/>
      <family val="2"/>
      <scheme val="major"/>
    </font>
    <font>
      <b/>
      <sz val="9"/>
      <color indexed="8"/>
      <name val="Tahom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49" fontId="1" fillId="2" borderId="1" xfId="0" applyNumberFormat="1" applyFont="1" applyFill="1" applyBorder="1" applyAlignment="1">
      <alignment horizontal="center" vertical="top"/>
    </xf>
    <xf numFmtId="3" fontId="1" fillId="2" borderId="2" xfId="0" applyNumberFormat="1" applyFont="1" applyFill="1" applyBorder="1" applyAlignment="1">
      <alignment horizontal="center" vertical="top"/>
    </xf>
    <xf numFmtId="187" fontId="1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188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187" fontId="1" fillId="2" borderId="1" xfId="0" applyNumberFormat="1" applyFont="1" applyFill="1" applyBorder="1" applyAlignment="1">
      <alignment horizontal="center" vertical="top"/>
    </xf>
    <xf numFmtId="188" fontId="1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horizontal="center" vertical="top"/>
    </xf>
    <xf numFmtId="187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188" fontId="3" fillId="3" borderId="1" xfId="0" applyNumberFormat="1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vertical="top"/>
    </xf>
    <xf numFmtId="0" fontId="3" fillId="4" borderId="1" xfId="0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187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188" fontId="3" fillId="4" borderId="1" xfId="0" applyNumberFormat="1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horizontal="center" vertical="top"/>
    </xf>
    <xf numFmtId="187" fontId="3" fillId="5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188" fontId="3" fillId="5" borderId="1" xfId="0" applyNumberFormat="1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horizontal="center" vertical="top"/>
    </xf>
    <xf numFmtId="187" fontId="3" fillId="6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vertical="top"/>
    </xf>
    <xf numFmtId="188" fontId="3" fillId="6" borderId="1" xfId="0" applyNumberFormat="1" applyFon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/>
    </xf>
    <xf numFmtId="3" fontId="3" fillId="7" borderId="1" xfId="0" applyNumberFormat="1" applyFont="1" applyFill="1" applyBorder="1" applyAlignment="1">
      <alignment horizontal="center" vertical="top"/>
    </xf>
    <xf numFmtId="187" fontId="3" fillId="7" borderId="1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188" fontId="3" fillId="7" borderId="1" xfId="0" applyNumberFormat="1" applyFont="1" applyFill="1" applyBorder="1" applyAlignment="1">
      <alignment horizontal="center" vertical="top"/>
    </xf>
    <xf numFmtId="3" fontId="3" fillId="7" borderId="1" xfId="0" applyNumberFormat="1" applyFont="1" applyFill="1" applyBorder="1" applyAlignment="1">
      <alignment vertical="top"/>
    </xf>
    <xf numFmtId="0" fontId="3" fillId="8" borderId="1" xfId="0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center" vertical="top"/>
    </xf>
    <xf numFmtId="187" fontId="3" fillId="8" borderId="1" xfId="0" applyNumberFormat="1" applyFont="1" applyFill="1" applyBorder="1" applyAlignment="1">
      <alignment horizontal="center" vertical="top"/>
    </xf>
    <xf numFmtId="0" fontId="3" fillId="8" borderId="1" xfId="0" applyFont="1" applyFill="1" applyBorder="1" applyAlignment="1">
      <alignment vertical="top"/>
    </xf>
    <xf numFmtId="188" fontId="3" fillId="8" borderId="1" xfId="0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vertical="top"/>
    </xf>
    <xf numFmtId="0" fontId="3" fillId="9" borderId="1" xfId="0" applyFont="1" applyFill="1" applyBorder="1" applyAlignment="1">
      <alignment horizontal="center" vertical="top"/>
    </xf>
    <xf numFmtId="3" fontId="3" fillId="9" borderId="1" xfId="0" applyNumberFormat="1" applyFont="1" applyFill="1" applyBorder="1" applyAlignment="1">
      <alignment horizontal="center" vertical="top"/>
    </xf>
    <xf numFmtId="187" fontId="3" fillId="9" borderId="1" xfId="0" applyNumberFormat="1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/>
    </xf>
    <xf numFmtId="188" fontId="3" fillId="9" borderId="1" xfId="0" applyNumberFormat="1" applyFont="1" applyFill="1" applyBorder="1" applyAlignment="1">
      <alignment horizontal="center" vertical="top"/>
    </xf>
    <xf numFmtId="3" fontId="3" fillId="9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187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188" fontId="3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187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187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3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/>
    </xf>
    <xf numFmtId="187" fontId="5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187" fontId="6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right" vertical="top"/>
    </xf>
    <xf numFmtId="0" fontId="7" fillId="0" borderId="0" xfId="0" applyFont="1"/>
    <xf numFmtId="0" fontId="8" fillId="3" borderId="1" xfId="0" applyFont="1" applyFill="1" applyBorder="1" applyAlignment="1">
      <alignment horizontal="left" vertical="top"/>
    </xf>
    <xf numFmtId="3" fontId="8" fillId="3" borderId="1" xfId="0" applyNumberFormat="1" applyFont="1" applyFill="1" applyBorder="1" applyAlignment="1">
      <alignment horizontal="center" vertical="top"/>
    </xf>
    <xf numFmtId="187" fontId="8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188" fontId="8" fillId="3" borderId="1" xfId="0" applyNumberFormat="1" applyFont="1" applyFill="1" applyBorder="1" applyAlignment="1">
      <alignment horizontal="center" vertical="top"/>
    </xf>
    <xf numFmtId="3" fontId="8" fillId="3" borderId="1" xfId="0" applyNumberFormat="1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3" fontId="9" fillId="3" borderId="1" xfId="0" applyNumberFormat="1" applyFont="1" applyFill="1" applyBorder="1" applyAlignment="1">
      <alignment horizontal="center" vertical="top"/>
    </xf>
    <xf numFmtId="187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/>
    </xf>
    <xf numFmtId="188" fontId="9" fillId="3" borderId="1" xfId="0" applyNumberFormat="1" applyFont="1" applyFill="1" applyBorder="1" applyAlignment="1">
      <alignment horizontal="center" vertical="top"/>
    </xf>
    <xf numFmtId="3" fontId="9" fillId="3" borderId="1" xfId="0" applyNumberFormat="1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8" fillId="4" borderId="1" xfId="0" applyNumberFormat="1" applyFont="1" applyFill="1" applyBorder="1" applyAlignment="1">
      <alignment horizontal="center" vertical="top"/>
    </xf>
    <xf numFmtId="187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188" fontId="8" fillId="4" borderId="1" xfId="0" applyNumberFormat="1" applyFont="1" applyFill="1" applyBorder="1" applyAlignment="1">
      <alignment horizontal="center" vertical="top"/>
    </xf>
    <xf numFmtId="3" fontId="8" fillId="4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center" vertical="top"/>
    </xf>
    <xf numFmtId="3" fontId="9" fillId="4" borderId="1" xfId="0" applyNumberFormat="1" applyFont="1" applyFill="1" applyBorder="1" applyAlignment="1">
      <alignment horizontal="center" vertical="top"/>
    </xf>
    <xf numFmtId="187" fontId="9" fillId="4" borderId="1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188" fontId="9" fillId="4" borderId="1" xfId="0" applyNumberFormat="1" applyFont="1" applyFill="1" applyBorder="1" applyAlignment="1">
      <alignment horizontal="center" vertical="top"/>
    </xf>
    <xf numFmtId="3" fontId="9" fillId="4" borderId="1" xfId="0" applyNumberFormat="1" applyFont="1" applyFill="1" applyBorder="1" applyAlignment="1">
      <alignment vertical="top"/>
    </xf>
    <xf numFmtId="0" fontId="8" fillId="5" borderId="1" xfId="0" applyFont="1" applyFill="1" applyBorder="1" applyAlignment="1">
      <alignment horizontal="left" vertical="top"/>
    </xf>
    <xf numFmtId="3" fontId="8" fillId="5" borderId="1" xfId="0" applyNumberFormat="1" applyFont="1" applyFill="1" applyBorder="1" applyAlignment="1">
      <alignment horizontal="center" vertical="top"/>
    </xf>
    <xf numFmtId="187" fontId="8" fillId="5" borderId="1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188" fontId="8" fillId="5" borderId="1" xfId="0" applyNumberFormat="1" applyFont="1" applyFill="1" applyBorder="1" applyAlignment="1">
      <alignment horizontal="center" vertical="top"/>
    </xf>
    <xf numFmtId="3" fontId="8" fillId="5" borderId="1" xfId="0" applyNumberFormat="1" applyFont="1" applyFill="1" applyBorder="1" applyAlignment="1">
      <alignment vertical="top"/>
    </xf>
    <xf numFmtId="0" fontId="9" fillId="5" borderId="1" xfId="0" applyFont="1" applyFill="1" applyBorder="1" applyAlignment="1">
      <alignment horizontal="center" vertical="top"/>
    </xf>
    <xf numFmtId="3" fontId="9" fillId="5" borderId="1" xfId="0" applyNumberFormat="1" applyFont="1" applyFill="1" applyBorder="1" applyAlignment="1">
      <alignment horizontal="center" vertical="top"/>
    </xf>
    <xf numFmtId="187" fontId="9" fillId="5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vertical="top"/>
    </xf>
    <xf numFmtId="188" fontId="9" fillId="5" borderId="1" xfId="0" applyNumberFormat="1" applyFont="1" applyFill="1" applyBorder="1" applyAlignment="1">
      <alignment horizontal="center" vertical="top"/>
    </xf>
    <xf numFmtId="3" fontId="9" fillId="5" borderId="1" xfId="0" applyNumberFormat="1" applyFont="1" applyFill="1" applyBorder="1" applyAlignment="1">
      <alignment vertical="top"/>
    </xf>
    <xf numFmtId="0" fontId="8" fillId="6" borderId="1" xfId="0" applyFont="1" applyFill="1" applyBorder="1" applyAlignment="1">
      <alignment horizontal="left" vertical="top"/>
    </xf>
    <xf numFmtId="3" fontId="8" fillId="6" borderId="1" xfId="0" applyNumberFormat="1" applyFont="1" applyFill="1" applyBorder="1" applyAlignment="1">
      <alignment horizontal="center" vertical="top"/>
    </xf>
    <xf numFmtId="187" fontId="8" fillId="6" borderId="1" xfId="0" applyNumberFormat="1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188" fontId="8" fillId="6" borderId="1" xfId="0" applyNumberFormat="1" applyFont="1" applyFill="1" applyBorder="1" applyAlignment="1">
      <alignment horizontal="center" vertical="top"/>
    </xf>
    <xf numFmtId="3" fontId="8" fillId="6" borderId="1" xfId="0" applyNumberFormat="1" applyFont="1" applyFill="1" applyBorder="1" applyAlignment="1">
      <alignment vertical="top"/>
    </xf>
    <xf numFmtId="0" fontId="9" fillId="6" borderId="1" xfId="0" applyFont="1" applyFill="1" applyBorder="1" applyAlignment="1">
      <alignment horizontal="center" vertical="top"/>
    </xf>
    <xf numFmtId="3" fontId="9" fillId="6" borderId="1" xfId="0" applyNumberFormat="1" applyFont="1" applyFill="1" applyBorder="1" applyAlignment="1">
      <alignment horizontal="center" vertical="top"/>
    </xf>
    <xf numFmtId="187" fontId="9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vertical="top"/>
    </xf>
    <xf numFmtId="188" fontId="9" fillId="6" borderId="1" xfId="0" applyNumberFormat="1" applyFont="1" applyFill="1" applyBorder="1" applyAlignment="1">
      <alignment horizontal="center" vertical="top"/>
    </xf>
    <xf numFmtId="3" fontId="9" fillId="6" borderId="1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left" vertical="top"/>
    </xf>
    <xf numFmtId="3" fontId="8" fillId="7" borderId="1" xfId="0" applyNumberFormat="1" applyFont="1" applyFill="1" applyBorder="1" applyAlignment="1">
      <alignment horizontal="center" vertical="top"/>
    </xf>
    <xf numFmtId="187" fontId="8" fillId="7" borderId="1" xfId="0" applyNumberFormat="1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188" fontId="8" fillId="7" borderId="1" xfId="0" applyNumberFormat="1" applyFont="1" applyFill="1" applyBorder="1" applyAlignment="1">
      <alignment horizontal="center" vertical="top"/>
    </xf>
    <xf numFmtId="3" fontId="8" fillId="7" borderId="1" xfId="0" applyNumberFormat="1" applyFont="1" applyFill="1" applyBorder="1" applyAlignment="1">
      <alignment vertical="top"/>
    </xf>
    <xf numFmtId="0" fontId="9" fillId="7" borderId="1" xfId="0" applyFont="1" applyFill="1" applyBorder="1" applyAlignment="1">
      <alignment horizontal="center" vertical="top"/>
    </xf>
    <xf numFmtId="3" fontId="9" fillId="7" borderId="1" xfId="0" applyNumberFormat="1" applyFont="1" applyFill="1" applyBorder="1" applyAlignment="1">
      <alignment horizontal="center" vertical="top"/>
    </xf>
    <xf numFmtId="187" fontId="9" fillId="7" borderId="1" xfId="0" applyNumberFormat="1" applyFont="1" applyFill="1" applyBorder="1" applyAlignment="1">
      <alignment horizontal="center" vertical="top"/>
    </xf>
    <xf numFmtId="0" fontId="9" fillId="7" borderId="1" xfId="0" applyFont="1" applyFill="1" applyBorder="1" applyAlignment="1">
      <alignment vertical="top"/>
    </xf>
    <xf numFmtId="188" fontId="9" fillId="7" borderId="1" xfId="0" applyNumberFormat="1" applyFont="1" applyFill="1" applyBorder="1" applyAlignment="1">
      <alignment horizontal="center" vertical="top"/>
    </xf>
    <xf numFmtId="3" fontId="9" fillId="7" borderId="1" xfId="0" applyNumberFormat="1" applyFont="1" applyFill="1" applyBorder="1" applyAlignment="1">
      <alignment vertical="top"/>
    </xf>
    <xf numFmtId="0" fontId="8" fillId="8" borderId="1" xfId="0" applyFont="1" applyFill="1" applyBorder="1" applyAlignment="1">
      <alignment horizontal="left" vertical="top"/>
    </xf>
    <xf numFmtId="3" fontId="8" fillId="8" borderId="1" xfId="0" applyNumberFormat="1" applyFont="1" applyFill="1" applyBorder="1" applyAlignment="1">
      <alignment horizontal="center" vertical="top"/>
    </xf>
    <xf numFmtId="187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188" fontId="8" fillId="8" borderId="1" xfId="0" applyNumberFormat="1" applyFont="1" applyFill="1" applyBorder="1" applyAlignment="1">
      <alignment horizontal="center" vertical="top"/>
    </xf>
    <xf numFmtId="3" fontId="8" fillId="8" borderId="1" xfId="0" applyNumberFormat="1" applyFont="1" applyFill="1" applyBorder="1" applyAlignment="1">
      <alignment vertical="top"/>
    </xf>
    <xf numFmtId="0" fontId="9" fillId="8" borderId="1" xfId="0" applyFont="1" applyFill="1" applyBorder="1" applyAlignment="1">
      <alignment horizontal="center" vertical="top"/>
    </xf>
    <xf numFmtId="3" fontId="9" fillId="8" borderId="1" xfId="0" applyNumberFormat="1" applyFont="1" applyFill="1" applyBorder="1" applyAlignment="1">
      <alignment horizontal="center" vertical="top"/>
    </xf>
    <xf numFmtId="187" fontId="9" fillId="8" borderId="1" xfId="0" applyNumberFormat="1" applyFont="1" applyFill="1" applyBorder="1" applyAlignment="1">
      <alignment horizontal="center" vertical="top"/>
    </xf>
    <xf numFmtId="0" fontId="9" fillId="8" borderId="1" xfId="0" applyFont="1" applyFill="1" applyBorder="1" applyAlignment="1">
      <alignment vertical="top"/>
    </xf>
    <xf numFmtId="188" fontId="9" fillId="8" borderId="1" xfId="0" applyNumberFormat="1" applyFont="1" applyFill="1" applyBorder="1" applyAlignment="1">
      <alignment horizontal="center" vertical="top"/>
    </xf>
    <xf numFmtId="3" fontId="9" fillId="8" borderId="1" xfId="0" applyNumberFormat="1" applyFont="1" applyFill="1" applyBorder="1" applyAlignment="1">
      <alignment vertical="top"/>
    </xf>
    <xf numFmtId="0" fontId="8" fillId="9" borderId="1" xfId="0" applyFont="1" applyFill="1" applyBorder="1" applyAlignment="1">
      <alignment horizontal="left" vertical="top"/>
    </xf>
    <xf numFmtId="3" fontId="8" fillId="9" borderId="1" xfId="0" applyNumberFormat="1" applyFont="1" applyFill="1" applyBorder="1" applyAlignment="1">
      <alignment horizontal="center" vertical="top"/>
    </xf>
    <xf numFmtId="187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188" fontId="8" fillId="9" borderId="1" xfId="0" applyNumberFormat="1" applyFont="1" applyFill="1" applyBorder="1" applyAlignment="1">
      <alignment horizontal="center" vertical="top"/>
    </xf>
    <xf numFmtId="3" fontId="8" fillId="9" borderId="1" xfId="0" applyNumberFormat="1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center" vertical="top"/>
    </xf>
    <xf numFmtId="0" fontId="3" fillId="8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B704-EE84-4BF4-8601-6A0C4B40DDE2}">
  <dimension ref="A1:DG220"/>
  <sheetViews>
    <sheetView tabSelected="1" workbookViewId="0">
      <selection activeCell="L199" sqref="L199"/>
    </sheetView>
  </sheetViews>
  <sheetFormatPr defaultRowHeight="14.25" x14ac:dyDescent="0.2"/>
  <cols>
    <col min="1" max="1" width="13.125" style="55" customWidth="1"/>
    <col min="2" max="2" width="6.25" style="56" customWidth="1"/>
    <col min="3" max="3" width="9" style="57"/>
    <col min="4" max="4" width="28.125" style="58" customWidth="1"/>
    <col min="5" max="5" width="9" style="57" hidden="1" customWidth="1"/>
    <col min="6" max="6" width="9" style="59" customWidth="1"/>
    <col min="7" max="9" width="9" style="60"/>
  </cols>
  <sheetData>
    <row r="1" spans="1:111" x14ac:dyDescent="0.2">
      <c r="A1" s="77" t="s">
        <v>202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</row>
    <row r="2" spans="1:111" x14ac:dyDescent="0.2">
      <c r="A2" s="77" t="s">
        <v>205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</row>
    <row r="3" spans="1:111" x14ac:dyDescent="0.2">
      <c r="A3" s="77" t="s">
        <v>203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</row>
    <row r="4" spans="1:111" x14ac:dyDescent="0.2">
      <c r="A4" s="78" t="s">
        <v>204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</row>
    <row r="5" spans="1:111" x14ac:dyDescent="0.2">
      <c r="A5" s="1" t="s">
        <v>0</v>
      </c>
      <c r="B5" s="2" t="s">
        <v>1</v>
      </c>
      <c r="C5" s="3" t="s">
        <v>2</v>
      </c>
      <c r="D5" s="4" t="s">
        <v>3</v>
      </c>
      <c r="E5" s="3" t="s">
        <v>4</v>
      </c>
      <c r="F5" s="5" t="s">
        <v>5</v>
      </c>
      <c r="G5" s="6" t="s">
        <v>6</v>
      </c>
      <c r="H5" s="6"/>
      <c r="I5" s="6"/>
    </row>
    <row r="6" spans="1:111" x14ac:dyDescent="0.2">
      <c r="A6" s="1"/>
      <c r="B6" s="7"/>
      <c r="C6" s="3"/>
      <c r="D6" s="4"/>
      <c r="E6" s="3"/>
      <c r="F6" s="5"/>
      <c r="G6" s="8" t="s">
        <v>7</v>
      </c>
      <c r="H6" s="8" t="s">
        <v>8</v>
      </c>
      <c r="I6" s="8" t="s">
        <v>9</v>
      </c>
    </row>
    <row r="7" spans="1:111" x14ac:dyDescent="0.2">
      <c r="A7" s="9" t="s">
        <v>10</v>
      </c>
      <c r="B7" s="10">
        <f>SUM(B8,B35,B72,B94,B105,B118,B149)</f>
        <v>149</v>
      </c>
      <c r="C7" s="11" t="s">
        <v>11</v>
      </c>
      <c r="D7" s="9" t="s">
        <v>11</v>
      </c>
      <c r="E7" s="11" t="s">
        <v>11</v>
      </c>
      <c r="F7" s="12" t="s">
        <v>11</v>
      </c>
      <c r="G7" s="163">
        <f t="shared" ref="G7:I7" si="0">SUM(G8,G35,G72,G94,G105,G118,G149)</f>
        <v>845943</v>
      </c>
      <c r="H7" s="163">
        <f t="shared" si="0"/>
        <v>406102</v>
      </c>
      <c r="I7" s="163">
        <f t="shared" si="0"/>
        <v>439841</v>
      </c>
    </row>
    <row r="8" spans="1:111" s="84" customFormat="1" ht="11.25" x14ac:dyDescent="0.15">
      <c r="A8" s="85" t="s">
        <v>12</v>
      </c>
      <c r="B8" s="86">
        <f>COUNTIF($A$8:$A$164,"เมืองปทุมธานี")-1</f>
        <v>26</v>
      </c>
      <c r="C8" s="87" t="s">
        <v>11</v>
      </c>
      <c r="D8" s="88" t="s">
        <v>11</v>
      </c>
      <c r="E8" s="87" t="s">
        <v>11</v>
      </c>
      <c r="F8" s="89" t="s">
        <v>11</v>
      </c>
      <c r="G8" s="90">
        <f t="shared" ref="G8:I8" si="1">SUM(G9:G34)</f>
        <v>184735</v>
      </c>
      <c r="H8" s="90">
        <f t="shared" si="1"/>
        <v>85012</v>
      </c>
      <c r="I8" s="90">
        <f t="shared" si="1"/>
        <v>99723</v>
      </c>
    </row>
    <row r="9" spans="1:111" s="84" customFormat="1" ht="11.25" hidden="1" x14ac:dyDescent="0.15">
      <c r="A9" s="91" t="s">
        <v>12</v>
      </c>
      <c r="B9" s="92">
        <v>1</v>
      </c>
      <c r="C9" s="93">
        <v>1070</v>
      </c>
      <c r="D9" s="94" t="s">
        <v>13</v>
      </c>
      <c r="E9" s="93">
        <v>10687</v>
      </c>
      <c r="F9" s="95">
        <v>3</v>
      </c>
      <c r="G9" s="96">
        <v>10226</v>
      </c>
      <c r="H9" s="96">
        <v>4533</v>
      </c>
      <c r="I9" s="96">
        <v>5693</v>
      </c>
    </row>
    <row r="10" spans="1:111" s="84" customFormat="1" ht="11.25" hidden="1" x14ac:dyDescent="0.15">
      <c r="A10" s="91" t="s">
        <v>12</v>
      </c>
      <c r="B10" s="92">
        <v>2</v>
      </c>
      <c r="C10" s="93">
        <v>1071</v>
      </c>
      <c r="D10" s="94" t="s">
        <v>14</v>
      </c>
      <c r="E10" s="93">
        <v>10687</v>
      </c>
      <c r="F10" s="95">
        <v>18</v>
      </c>
      <c r="G10" s="96">
        <v>8223</v>
      </c>
      <c r="H10" s="96">
        <v>3856</v>
      </c>
      <c r="I10" s="96">
        <v>4367</v>
      </c>
    </row>
    <row r="11" spans="1:111" s="84" customFormat="1" ht="11.25" hidden="1" x14ac:dyDescent="0.15">
      <c r="A11" s="91" t="s">
        <v>12</v>
      </c>
      <c r="B11" s="92">
        <v>3</v>
      </c>
      <c r="C11" s="93">
        <v>1072</v>
      </c>
      <c r="D11" s="94" t="s">
        <v>15</v>
      </c>
      <c r="E11" s="93">
        <v>10687</v>
      </c>
      <c r="F11" s="95">
        <v>18</v>
      </c>
      <c r="G11" s="96">
        <v>3208</v>
      </c>
      <c r="H11" s="96">
        <v>1553</v>
      </c>
      <c r="I11" s="96">
        <v>1655</v>
      </c>
    </row>
    <row r="12" spans="1:111" s="84" customFormat="1" ht="11.25" hidden="1" x14ac:dyDescent="0.15">
      <c r="A12" s="91" t="s">
        <v>12</v>
      </c>
      <c r="B12" s="92">
        <v>4</v>
      </c>
      <c r="C12" s="93">
        <v>1073</v>
      </c>
      <c r="D12" s="94" t="s">
        <v>16</v>
      </c>
      <c r="E12" s="93">
        <v>10687</v>
      </c>
      <c r="F12" s="95">
        <v>18</v>
      </c>
      <c r="G12" s="96">
        <v>10588</v>
      </c>
      <c r="H12" s="96">
        <v>5003</v>
      </c>
      <c r="I12" s="96">
        <v>5585</v>
      </c>
    </row>
    <row r="13" spans="1:111" s="84" customFormat="1" ht="11.25" hidden="1" x14ac:dyDescent="0.15">
      <c r="A13" s="91" t="s">
        <v>12</v>
      </c>
      <c r="B13" s="92">
        <v>5</v>
      </c>
      <c r="C13" s="93">
        <v>1074</v>
      </c>
      <c r="D13" s="94" t="s">
        <v>17</v>
      </c>
      <c r="E13" s="93">
        <v>10687</v>
      </c>
      <c r="F13" s="95">
        <v>18</v>
      </c>
      <c r="G13" s="96">
        <v>11943</v>
      </c>
      <c r="H13" s="96">
        <v>5494</v>
      </c>
      <c r="I13" s="96">
        <v>6449</v>
      </c>
    </row>
    <row r="14" spans="1:111" s="84" customFormat="1" ht="11.25" hidden="1" x14ac:dyDescent="0.15">
      <c r="A14" s="91" t="s">
        <v>12</v>
      </c>
      <c r="B14" s="92">
        <v>6</v>
      </c>
      <c r="C14" s="93">
        <v>1075</v>
      </c>
      <c r="D14" s="94" t="s">
        <v>18</v>
      </c>
      <c r="E14" s="93">
        <v>10687</v>
      </c>
      <c r="F14" s="95">
        <v>18</v>
      </c>
      <c r="G14" s="96">
        <v>9157</v>
      </c>
      <c r="H14" s="96">
        <v>4232</v>
      </c>
      <c r="I14" s="96">
        <v>4925</v>
      </c>
    </row>
    <row r="15" spans="1:111" s="84" customFormat="1" ht="11.25" hidden="1" x14ac:dyDescent="0.15">
      <c r="A15" s="91" t="s">
        <v>12</v>
      </c>
      <c r="B15" s="92">
        <v>7</v>
      </c>
      <c r="C15" s="93">
        <v>1076</v>
      </c>
      <c r="D15" s="94" t="s">
        <v>19</v>
      </c>
      <c r="E15" s="93">
        <v>10687</v>
      </c>
      <c r="F15" s="95">
        <v>18</v>
      </c>
      <c r="G15" s="96">
        <v>8194</v>
      </c>
      <c r="H15" s="96">
        <v>3794</v>
      </c>
      <c r="I15" s="96">
        <v>4400</v>
      </c>
    </row>
    <row r="16" spans="1:111" s="84" customFormat="1" ht="11.25" hidden="1" x14ac:dyDescent="0.15">
      <c r="A16" s="91" t="s">
        <v>12</v>
      </c>
      <c r="B16" s="92">
        <v>8</v>
      </c>
      <c r="C16" s="93">
        <v>1077</v>
      </c>
      <c r="D16" s="94" t="s">
        <v>20</v>
      </c>
      <c r="E16" s="93">
        <v>10687</v>
      </c>
      <c r="F16" s="95">
        <v>18</v>
      </c>
      <c r="G16" s="96">
        <v>6923</v>
      </c>
      <c r="H16" s="96">
        <v>3223</v>
      </c>
      <c r="I16" s="96">
        <v>3700</v>
      </c>
    </row>
    <row r="17" spans="1:9" s="84" customFormat="1" ht="11.25" hidden="1" x14ac:dyDescent="0.15">
      <c r="A17" s="91" t="s">
        <v>12</v>
      </c>
      <c r="B17" s="92">
        <v>9</v>
      </c>
      <c r="C17" s="93">
        <v>1078</v>
      </c>
      <c r="D17" s="94" t="s">
        <v>21</v>
      </c>
      <c r="E17" s="93">
        <v>10687</v>
      </c>
      <c r="F17" s="95">
        <v>18</v>
      </c>
      <c r="G17" s="96">
        <v>3694</v>
      </c>
      <c r="H17" s="96">
        <v>1755</v>
      </c>
      <c r="I17" s="96">
        <v>1939</v>
      </c>
    </row>
    <row r="18" spans="1:9" s="84" customFormat="1" ht="11.25" hidden="1" x14ac:dyDescent="0.15">
      <c r="A18" s="91" t="s">
        <v>12</v>
      </c>
      <c r="B18" s="92">
        <v>10</v>
      </c>
      <c r="C18" s="93">
        <v>1079</v>
      </c>
      <c r="D18" s="94" t="s">
        <v>22</v>
      </c>
      <c r="E18" s="93">
        <v>10687</v>
      </c>
      <c r="F18" s="95">
        <v>18</v>
      </c>
      <c r="G18" s="96">
        <v>6600</v>
      </c>
      <c r="H18" s="96">
        <v>2994</v>
      </c>
      <c r="I18" s="96">
        <v>3606</v>
      </c>
    </row>
    <row r="19" spans="1:9" s="84" customFormat="1" ht="11.25" hidden="1" x14ac:dyDescent="0.15">
      <c r="A19" s="91" t="s">
        <v>12</v>
      </c>
      <c r="B19" s="92">
        <v>11</v>
      </c>
      <c r="C19" s="93">
        <v>1080</v>
      </c>
      <c r="D19" s="94" t="s">
        <v>23</v>
      </c>
      <c r="E19" s="93">
        <v>10687</v>
      </c>
      <c r="F19" s="95">
        <v>18</v>
      </c>
      <c r="G19" s="96">
        <v>5741</v>
      </c>
      <c r="H19" s="96">
        <v>2721</v>
      </c>
      <c r="I19" s="96">
        <v>3020</v>
      </c>
    </row>
    <row r="20" spans="1:9" s="84" customFormat="1" ht="11.25" hidden="1" x14ac:dyDescent="0.15">
      <c r="A20" s="91" t="s">
        <v>12</v>
      </c>
      <c r="B20" s="92">
        <v>12</v>
      </c>
      <c r="C20" s="93">
        <v>1081</v>
      </c>
      <c r="D20" s="94" t="s">
        <v>24</v>
      </c>
      <c r="E20" s="93">
        <v>10687</v>
      </c>
      <c r="F20" s="95">
        <v>18</v>
      </c>
      <c r="G20" s="96">
        <v>4979</v>
      </c>
      <c r="H20" s="96">
        <v>2328</v>
      </c>
      <c r="I20" s="96">
        <v>2651</v>
      </c>
    </row>
    <row r="21" spans="1:9" s="84" customFormat="1" ht="11.25" hidden="1" x14ac:dyDescent="0.15">
      <c r="A21" s="91" t="s">
        <v>12</v>
      </c>
      <c r="B21" s="92">
        <v>13</v>
      </c>
      <c r="C21" s="93">
        <v>1082</v>
      </c>
      <c r="D21" s="94" t="s">
        <v>25</v>
      </c>
      <c r="E21" s="93">
        <v>10687</v>
      </c>
      <c r="F21" s="95">
        <v>18</v>
      </c>
      <c r="G21" s="96">
        <v>15379</v>
      </c>
      <c r="H21" s="96">
        <v>7052</v>
      </c>
      <c r="I21" s="96">
        <v>8327</v>
      </c>
    </row>
    <row r="22" spans="1:9" s="84" customFormat="1" ht="11.25" hidden="1" x14ac:dyDescent="0.15">
      <c r="A22" s="91" t="s">
        <v>12</v>
      </c>
      <c r="B22" s="92">
        <v>14</v>
      </c>
      <c r="C22" s="93">
        <v>1083</v>
      </c>
      <c r="D22" s="94" t="s">
        <v>26</v>
      </c>
      <c r="E22" s="93">
        <v>10687</v>
      </c>
      <c r="F22" s="95">
        <v>18</v>
      </c>
      <c r="G22" s="96">
        <v>4717</v>
      </c>
      <c r="H22" s="96">
        <v>2194</v>
      </c>
      <c r="I22" s="96">
        <v>2523</v>
      </c>
    </row>
    <row r="23" spans="1:9" s="84" customFormat="1" ht="11.25" hidden="1" x14ac:dyDescent="0.15">
      <c r="A23" s="91" t="s">
        <v>12</v>
      </c>
      <c r="B23" s="92">
        <v>15</v>
      </c>
      <c r="C23" s="93">
        <v>1084</v>
      </c>
      <c r="D23" s="94" t="s">
        <v>27</v>
      </c>
      <c r="E23" s="93">
        <v>10687</v>
      </c>
      <c r="F23" s="95">
        <v>18</v>
      </c>
      <c r="G23" s="96">
        <v>5268</v>
      </c>
      <c r="H23" s="96">
        <v>2394</v>
      </c>
      <c r="I23" s="96">
        <v>2874</v>
      </c>
    </row>
    <row r="24" spans="1:9" s="84" customFormat="1" ht="11.25" hidden="1" x14ac:dyDescent="0.15">
      <c r="A24" s="91" t="s">
        <v>12</v>
      </c>
      <c r="B24" s="92">
        <v>16</v>
      </c>
      <c r="C24" s="93">
        <v>1085</v>
      </c>
      <c r="D24" s="94" t="s">
        <v>28</v>
      </c>
      <c r="E24" s="93">
        <v>10687</v>
      </c>
      <c r="F24" s="95">
        <v>18</v>
      </c>
      <c r="G24" s="96">
        <v>4816</v>
      </c>
      <c r="H24" s="96">
        <v>2339</v>
      </c>
      <c r="I24" s="96">
        <v>2477</v>
      </c>
    </row>
    <row r="25" spans="1:9" s="84" customFormat="1" ht="11.25" hidden="1" x14ac:dyDescent="0.15">
      <c r="A25" s="91" t="s">
        <v>12</v>
      </c>
      <c r="B25" s="92">
        <v>17</v>
      </c>
      <c r="C25" s="93">
        <v>1086</v>
      </c>
      <c r="D25" s="94" t="s">
        <v>29</v>
      </c>
      <c r="E25" s="93">
        <v>10687</v>
      </c>
      <c r="F25" s="95">
        <v>18</v>
      </c>
      <c r="G25" s="96">
        <v>4144</v>
      </c>
      <c r="H25" s="96">
        <v>1915</v>
      </c>
      <c r="I25" s="96">
        <v>2229</v>
      </c>
    </row>
    <row r="26" spans="1:9" s="84" customFormat="1" ht="11.25" hidden="1" x14ac:dyDescent="0.15">
      <c r="A26" s="91" t="s">
        <v>12</v>
      </c>
      <c r="B26" s="92">
        <v>18</v>
      </c>
      <c r="C26" s="93">
        <v>1087</v>
      </c>
      <c r="D26" s="94" t="s">
        <v>30</v>
      </c>
      <c r="E26" s="93">
        <v>10687</v>
      </c>
      <c r="F26" s="95">
        <v>18</v>
      </c>
      <c r="G26" s="96">
        <v>8838</v>
      </c>
      <c r="H26" s="96">
        <v>3995</v>
      </c>
      <c r="I26" s="96">
        <v>4843</v>
      </c>
    </row>
    <row r="27" spans="1:9" s="84" customFormat="1" ht="11.25" hidden="1" x14ac:dyDescent="0.15">
      <c r="A27" s="91" t="s">
        <v>12</v>
      </c>
      <c r="B27" s="92">
        <v>19</v>
      </c>
      <c r="C27" s="93">
        <v>1088</v>
      </c>
      <c r="D27" s="94" t="s">
        <v>31</v>
      </c>
      <c r="E27" s="93">
        <v>1088</v>
      </c>
      <c r="F27" s="95">
        <v>18</v>
      </c>
      <c r="G27" s="96">
        <v>16202</v>
      </c>
      <c r="H27" s="96">
        <v>7326</v>
      </c>
      <c r="I27" s="96">
        <v>8876</v>
      </c>
    </row>
    <row r="28" spans="1:9" s="84" customFormat="1" ht="11.25" hidden="1" x14ac:dyDescent="0.15">
      <c r="A28" s="91" t="s">
        <v>12</v>
      </c>
      <c r="B28" s="92">
        <v>20</v>
      </c>
      <c r="C28" s="93">
        <v>10687</v>
      </c>
      <c r="D28" s="94" t="s">
        <v>32</v>
      </c>
      <c r="E28" s="93">
        <v>10687</v>
      </c>
      <c r="F28" s="95">
        <v>6</v>
      </c>
      <c r="G28" s="96">
        <v>0</v>
      </c>
      <c r="H28" s="96">
        <v>0</v>
      </c>
      <c r="I28" s="96">
        <v>0</v>
      </c>
    </row>
    <row r="29" spans="1:9" s="84" customFormat="1" ht="11.25" hidden="1" x14ac:dyDescent="0.15">
      <c r="A29" s="91" t="s">
        <v>12</v>
      </c>
      <c r="B29" s="92">
        <v>21</v>
      </c>
      <c r="C29" s="93">
        <v>14342</v>
      </c>
      <c r="D29" s="94" t="s">
        <v>33</v>
      </c>
      <c r="E29" s="93">
        <v>10687</v>
      </c>
      <c r="F29" s="95">
        <v>13</v>
      </c>
      <c r="G29" s="96">
        <v>11564</v>
      </c>
      <c r="H29" s="96">
        <v>5645</v>
      </c>
      <c r="I29" s="96">
        <v>5919</v>
      </c>
    </row>
    <row r="30" spans="1:9" s="84" customFormat="1" ht="11.25" hidden="1" x14ac:dyDescent="0.15">
      <c r="A30" s="91" t="s">
        <v>12</v>
      </c>
      <c r="B30" s="92">
        <v>22</v>
      </c>
      <c r="C30" s="93">
        <v>41319</v>
      </c>
      <c r="D30" s="94" t="s">
        <v>34</v>
      </c>
      <c r="E30" s="93">
        <v>41319</v>
      </c>
      <c r="F30" s="95">
        <v>16</v>
      </c>
      <c r="G30" s="96">
        <v>3041</v>
      </c>
      <c r="H30" s="96">
        <v>1569</v>
      </c>
      <c r="I30" s="96">
        <v>1472</v>
      </c>
    </row>
    <row r="31" spans="1:9" s="84" customFormat="1" ht="11.25" hidden="1" x14ac:dyDescent="0.15">
      <c r="A31" s="91" t="s">
        <v>12</v>
      </c>
      <c r="B31" s="92">
        <v>23</v>
      </c>
      <c r="C31" s="93">
        <v>41320</v>
      </c>
      <c r="D31" s="94" t="s">
        <v>35</v>
      </c>
      <c r="E31" s="93">
        <v>41320</v>
      </c>
      <c r="F31" s="95">
        <v>16</v>
      </c>
      <c r="G31" s="96">
        <v>8494</v>
      </c>
      <c r="H31" s="96">
        <v>4701</v>
      </c>
      <c r="I31" s="96">
        <v>3793</v>
      </c>
    </row>
    <row r="32" spans="1:9" s="84" customFormat="1" ht="11.25" hidden="1" x14ac:dyDescent="0.15">
      <c r="A32" s="91" t="s">
        <v>12</v>
      </c>
      <c r="B32" s="92">
        <v>24</v>
      </c>
      <c r="C32" s="93">
        <v>41392</v>
      </c>
      <c r="D32" s="94" t="s">
        <v>36</v>
      </c>
      <c r="E32" s="93">
        <v>41392</v>
      </c>
      <c r="F32" s="95">
        <v>16</v>
      </c>
      <c r="G32" s="96">
        <v>10895</v>
      </c>
      <c r="H32" s="96">
        <v>3562</v>
      </c>
      <c r="I32" s="96">
        <v>7333</v>
      </c>
    </row>
    <row r="33" spans="1:9" s="84" customFormat="1" ht="11.25" hidden="1" x14ac:dyDescent="0.15">
      <c r="A33" s="91" t="s">
        <v>12</v>
      </c>
      <c r="B33" s="92">
        <v>25</v>
      </c>
      <c r="C33" s="93">
        <v>41686</v>
      </c>
      <c r="D33" s="94" t="s">
        <v>37</v>
      </c>
      <c r="E33" s="93">
        <v>41686</v>
      </c>
      <c r="F33" s="95">
        <v>16</v>
      </c>
      <c r="G33" s="96">
        <v>304</v>
      </c>
      <c r="H33" s="96">
        <v>138</v>
      </c>
      <c r="I33" s="96">
        <v>166</v>
      </c>
    </row>
    <row r="34" spans="1:9" s="84" customFormat="1" ht="11.25" hidden="1" x14ac:dyDescent="0.15">
      <c r="A34" s="91" t="s">
        <v>12</v>
      </c>
      <c r="B34" s="92">
        <v>26</v>
      </c>
      <c r="C34" s="93">
        <v>77761</v>
      </c>
      <c r="D34" s="94" t="s">
        <v>38</v>
      </c>
      <c r="E34" s="93">
        <v>10687</v>
      </c>
      <c r="F34" s="95">
        <v>8</v>
      </c>
      <c r="G34" s="96">
        <v>1597</v>
      </c>
      <c r="H34" s="96">
        <v>696</v>
      </c>
      <c r="I34" s="96">
        <v>901</v>
      </c>
    </row>
    <row r="35" spans="1:9" s="84" customFormat="1" ht="11.25" x14ac:dyDescent="0.15">
      <c r="A35" s="97" t="s">
        <v>39</v>
      </c>
      <c r="B35" s="98">
        <f>COUNTIF($A$8:$A$164,"คลองหลวง")-1</f>
        <v>36</v>
      </c>
      <c r="C35" s="99" t="s">
        <v>11</v>
      </c>
      <c r="D35" s="100" t="s">
        <v>11</v>
      </c>
      <c r="E35" s="99" t="s">
        <v>11</v>
      </c>
      <c r="F35" s="101" t="s">
        <v>11</v>
      </c>
      <c r="G35" s="102">
        <f t="shared" ref="G35:I35" si="2">SUM(G36:G71)</f>
        <v>198857</v>
      </c>
      <c r="H35" s="102">
        <f t="shared" si="2"/>
        <v>96202</v>
      </c>
      <c r="I35" s="102">
        <f t="shared" si="2"/>
        <v>102655</v>
      </c>
    </row>
    <row r="36" spans="1:9" s="84" customFormat="1" ht="11.25" hidden="1" x14ac:dyDescent="0.15">
      <c r="A36" s="103" t="s">
        <v>39</v>
      </c>
      <c r="B36" s="104">
        <v>1</v>
      </c>
      <c r="C36" s="105">
        <v>1089</v>
      </c>
      <c r="D36" s="106" t="s">
        <v>40</v>
      </c>
      <c r="E36" s="105">
        <v>10761</v>
      </c>
      <c r="F36" s="107">
        <v>18</v>
      </c>
      <c r="G36" s="108">
        <v>11835</v>
      </c>
      <c r="H36" s="108">
        <v>5622</v>
      </c>
      <c r="I36" s="108">
        <v>6213</v>
      </c>
    </row>
    <row r="37" spans="1:9" s="84" customFormat="1" ht="11.25" hidden="1" x14ac:dyDescent="0.15">
      <c r="A37" s="103" t="s">
        <v>39</v>
      </c>
      <c r="B37" s="104">
        <v>2</v>
      </c>
      <c r="C37" s="105">
        <v>1090</v>
      </c>
      <c r="D37" s="106" t="s">
        <v>41</v>
      </c>
      <c r="E37" s="105">
        <v>10767</v>
      </c>
      <c r="F37" s="107">
        <v>18</v>
      </c>
      <c r="G37" s="108">
        <v>10772</v>
      </c>
      <c r="H37" s="108">
        <v>4929</v>
      </c>
      <c r="I37" s="108">
        <v>5843</v>
      </c>
    </row>
    <row r="38" spans="1:9" s="84" customFormat="1" ht="11.25" hidden="1" x14ac:dyDescent="0.15">
      <c r="A38" s="103" t="s">
        <v>39</v>
      </c>
      <c r="B38" s="104">
        <v>3</v>
      </c>
      <c r="C38" s="105">
        <v>1091</v>
      </c>
      <c r="D38" s="106" t="s">
        <v>42</v>
      </c>
      <c r="E38" s="105">
        <v>10761</v>
      </c>
      <c r="F38" s="107">
        <v>18</v>
      </c>
      <c r="G38" s="108">
        <v>9888</v>
      </c>
      <c r="H38" s="108">
        <v>5158</v>
      </c>
      <c r="I38" s="108">
        <v>4730</v>
      </c>
    </row>
    <row r="39" spans="1:9" s="84" customFormat="1" ht="11.25" hidden="1" x14ac:dyDescent="0.15">
      <c r="A39" s="103" t="s">
        <v>39</v>
      </c>
      <c r="B39" s="104">
        <v>4</v>
      </c>
      <c r="C39" s="105">
        <v>1092</v>
      </c>
      <c r="D39" s="106" t="s">
        <v>43</v>
      </c>
      <c r="E39" s="105">
        <v>10761</v>
      </c>
      <c r="F39" s="107">
        <v>18</v>
      </c>
      <c r="G39" s="108">
        <v>8195</v>
      </c>
      <c r="H39" s="108">
        <v>4153</v>
      </c>
      <c r="I39" s="108">
        <v>4042</v>
      </c>
    </row>
    <row r="40" spans="1:9" s="84" customFormat="1" ht="11.25" hidden="1" x14ac:dyDescent="0.15">
      <c r="A40" s="103" t="s">
        <v>39</v>
      </c>
      <c r="B40" s="104">
        <v>5</v>
      </c>
      <c r="C40" s="105">
        <v>1093</v>
      </c>
      <c r="D40" s="106" t="s">
        <v>44</v>
      </c>
      <c r="E40" s="105">
        <v>10761</v>
      </c>
      <c r="F40" s="107">
        <v>18</v>
      </c>
      <c r="G40" s="108">
        <v>8268</v>
      </c>
      <c r="H40" s="108">
        <v>4023</v>
      </c>
      <c r="I40" s="108">
        <v>4245</v>
      </c>
    </row>
    <row r="41" spans="1:9" s="84" customFormat="1" ht="11.25" hidden="1" x14ac:dyDescent="0.15">
      <c r="A41" s="103" t="s">
        <v>39</v>
      </c>
      <c r="B41" s="104">
        <v>6</v>
      </c>
      <c r="C41" s="105">
        <v>1094</v>
      </c>
      <c r="D41" s="106" t="s">
        <v>45</v>
      </c>
      <c r="E41" s="105">
        <v>10761</v>
      </c>
      <c r="F41" s="107">
        <v>18</v>
      </c>
      <c r="G41" s="108">
        <v>8565</v>
      </c>
      <c r="H41" s="108">
        <v>4026</v>
      </c>
      <c r="I41" s="108">
        <v>4539</v>
      </c>
    </row>
    <row r="42" spans="1:9" s="84" customFormat="1" ht="11.25" hidden="1" x14ac:dyDescent="0.15">
      <c r="A42" s="103" t="s">
        <v>39</v>
      </c>
      <c r="B42" s="104">
        <v>7</v>
      </c>
      <c r="C42" s="105">
        <v>1095</v>
      </c>
      <c r="D42" s="106" t="s">
        <v>46</v>
      </c>
      <c r="E42" s="105">
        <v>10761</v>
      </c>
      <c r="F42" s="107">
        <v>18</v>
      </c>
      <c r="G42" s="108">
        <v>8177</v>
      </c>
      <c r="H42" s="108">
        <v>3965</v>
      </c>
      <c r="I42" s="108">
        <v>4212</v>
      </c>
    </row>
    <row r="43" spans="1:9" s="84" customFormat="1" ht="11.25" hidden="1" x14ac:dyDescent="0.15">
      <c r="A43" s="103" t="s">
        <v>39</v>
      </c>
      <c r="B43" s="104">
        <v>8</v>
      </c>
      <c r="C43" s="105">
        <v>1096</v>
      </c>
      <c r="D43" s="106" t="s">
        <v>47</v>
      </c>
      <c r="E43" s="105">
        <v>10761</v>
      </c>
      <c r="F43" s="107">
        <v>18</v>
      </c>
      <c r="G43" s="108">
        <v>8488</v>
      </c>
      <c r="H43" s="108">
        <v>4082</v>
      </c>
      <c r="I43" s="108">
        <v>4406</v>
      </c>
    </row>
    <row r="44" spans="1:9" s="84" customFormat="1" ht="11.25" hidden="1" x14ac:dyDescent="0.15">
      <c r="A44" s="103" t="s">
        <v>39</v>
      </c>
      <c r="B44" s="104">
        <v>9</v>
      </c>
      <c r="C44" s="105">
        <v>1097</v>
      </c>
      <c r="D44" s="106" t="s">
        <v>48</v>
      </c>
      <c r="E44" s="105">
        <v>10761</v>
      </c>
      <c r="F44" s="107">
        <v>18</v>
      </c>
      <c r="G44" s="108">
        <v>4331</v>
      </c>
      <c r="H44" s="108">
        <v>2037</v>
      </c>
      <c r="I44" s="108">
        <v>2294</v>
      </c>
    </row>
    <row r="45" spans="1:9" s="84" customFormat="1" ht="11.25" hidden="1" x14ac:dyDescent="0.15">
      <c r="A45" s="103" t="s">
        <v>39</v>
      </c>
      <c r="B45" s="104">
        <v>10</v>
      </c>
      <c r="C45" s="105">
        <v>1098</v>
      </c>
      <c r="D45" s="106" t="s">
        <v>49</v>
      </c>
      <c r="E45" s="105">
        <v>10761</v>
      </c>
      <c r="F45" s="107">
        <v>18</v>
      </c>
      <c r="G45" s="108">
        <v>4498</v>
      </c>
      <c r="H45" s="108">
        <v>2170</v>
      </c>
      <c r="I45" s="108">
        <v>2328</v>
      </c>
    </row>
    <row r="46" spans="1:9" s="84" customFormat="1" ht="11.25" hidden="1" x14ac:dyDescent="0.15">
      <c r="A46" s="103" t="s">
        <v>39</v>
      </c>
      <c r="B46" s="104">
        <v>11</v>
      </c>
      <c r="C46" s="105">
        <v>1099</v>
      </c>
      <c r="D46" s="106" t="s">
        <v>50</v>
      </c>
      <c r="E46" s="105">
        <v>10761</v>
      </c>
      <c r="F46" s="107">
        <v>18</v>
      </c>
      <c r="G46" s="108">
        <v>8331</v>
      </c>
      <c r="H46" s="108">
        <v>4048</v>
      </c>
      <c r="I46" s="108">
        <v>4283</v>
      </c>
    </row>
    <row r="47" spans="1:9" s="84" customFormat="1" ht="11.25" hidden="1" x14ac:dyDescent="0.15">
      <c r="A47" s="103" t="s">
        <v>39</v>
      </c>
      <c r="B47" s="104">
        <v>12</v>
      </c>
      <c r="C47" s="105">
        <v>4856</v>
      </c>
      <c r="D47" s="106" t="s">
        <v>51</v>
      </c>
      <c r="E47" s="105">
        <v>10761</v>
      </c>
      <c r="F47" s="107">
        <v>18</v>
      </c>
      <c r="G47" s="108">
        <v>16174</v>
      </c>
      <c r="H47" s="108">
        <v>7208</v>
      </c>
      <c r="I47" s="108">
        <v>8966</v>
      </c>
    </row>
    <row r="48" spans="1:9" s="84" customFormat="1" ht="11.25" hidden="1" x14ac:dyDescent="0.15">
      <c r="A48" s="103" t="s">
        <v>39</v>
      </c>
      <c r="B48" s="104">
        <v>13</v>
      </c>
      <c r="C48" s="105">
        <v>10761</v>
      </c>
      <c r="D48" s="106" t="s">
        <v>52</v>
      </c>
      <c r="E48" s="105">
        <v>10761</v>
      </c>
      <c r="F48" s="107">
        <v>7</v>
      </c>
      <c r="G48" s="108">
        <v>5193</v>
      </c>
      <c r="H48" s="108">
        <v>2434</v>
      </c>
      <c r="I48" s="108">
        <v>2759</v>
      </c>
    </row>
    <row r="49" spans="1:9" s="84" customFormat="1" ht="11.25" hidden="1" x14ac:dyDescent="0.15">
      <c r="A49" s="103" t="s">
        <v>39</v>
      </c>
      <c r="B49" s="104">
        <v>14</v>
      </c>
      <c r="C49" s="105">
        <v>12396</v>
      </c>
      <c r="D49" s="106" t="s">
        <v>53</v>
      </c>
      <c r="E49" s="105">
        <v>10761</v>
      </c>
      <c r="F49" s="107">
        <v>13</v>
      </c>
      <c r="G49" s="108">
        <v>0</v>
      </c>
      <c r="H49" s="108">
        <v>0</v>
      </c>
      <c r="I49" s="108">
        <v>0</v>
      </c>
    </row>
    <row r="50" spans="1:9" s="84" customFormat="1" ht="11.25" hidden="1" x14ac:dyDescent="0.15">
      <c r="A50" s="103" t="s">
        <v>39</v>
      </c>
      <c r="B50" s="104">
        <v>15</v>
      </c>
      <c r="C50" s="105">
        <v>22852</v>
      </c>
      <c r="D50" s="106" t="s">
        <v>54</v>
      </c>
      <c r="E50" s="105">
        <v>10762</v>
      </c>
      <c r="F50" s="107">
        <v>13</v>
      </c>
      <c r="G50" s="108">
        <v>918</v>
      </c>
      <c r="H50" s="108">
        <v>1</v>
      </c>
      <c r="I50" s="108">
        <v>917</v>
      </c>
    </row>
    <row r="51" spans="1:9" s="84" customFormat="1" ht="11.25" hidden="1" x14ac:dyDescent="0.15">
      <c r="A51" s="103" t="s">
        <v>39</v>
      </c>
      <c r="B51" s="104">
        <v>16</v>
      </c>
      <c r="C51" s="105">
        <v>22859</v>
      </c>
      <c r="D51" s="106" t="s">
        <v>53</v>
      </c>
      <c r="E51" s="105">
        <v>10761</v>
      </c>
      <c r="F51" s="107">
        <v>13</v>
      </c>
      <c r="G51" s="108">
        <v>0</v>
      </c>
      <c r="H51" s="108">
        <v>0</v>
      </c>
      <c r="I51" s="108">
        <v>0</v>
      </c>
    </row>
    <row r="52" spans="1:9" s="84" customFormat="1" ht="11.25" hidden="1" x14ac:dyDescent="0.15">
      <c r="A52" s="103" t="s">
        <v>39</v>
      </c>
      <c r="B52" s="104">
        <v>17</v>
      </c>
      <c r="C52" s="105">
        <v>23948</v>
      </c>
      <c r="D52" s="106" t="s">
        <v>55</v>
      </c>
      <c r="E52" s="105">
        <v>23948</v>
      </c>
      <c r="F52" s="107">
        <v>16</v>
      </c>
      <c r="G52" s="108">
        <v>8472</v>
      </c>
      <c r="H52" s="108">
        <v>4217</v>
      </c>
      <c r="I52" s="108">
        <v>4255</v>
      </c>
    </row>
    <row r="53" spans="1:9" s="84" customFormat="1" ht="11.25" hidden="1" x14ac:dyDescent="0.15">
      <c r="A53" s="103" t="s">
        <v>39</v>
      </c>
      <c r="B53" s="104">
        <v>18</v>
      </c>
      <c r="C53" s="105">
        <v>23949</v>
      </c>
      <c r="D53" s="106" t="s">
        <v>56</v>
      </c>
      <c r="E53" s="105"/>
      <c r="F53" s="107">
        <v>16</v>
      </c>
      <c r="G53" s="108">
        <v>0</v>
      </c>
      <c r="H53" s="108">
        <v>0</v>
      </c>
      <c r="I53" s="108">
        <v>0</v>
      </c>
    </row>
    <row r="54" spans="1:9" s="84" customFormat="1" ht="11.25" hidden="1" x14ac:dyDescent="0.15">
      <c r="A54" s="103" t="s">
        <v>39</v>
      </c>
      <c r="B54" s="104">
        <v>19</v>
      </c>
      <c r="C54" s="105">
        <v>24041</v>
      </c>
      <c r="D54" s="106" t="s">
        <v>57</v>
      </c>
      <c r="E54" s="105">
        <v>24041</v>
      </c>
      <c r="F54" s="107">
        <v>16</v>
      </c>
      <c r="G54" s="108">
        <v>7880</v>
      </c>
      <c r="H54" s="108">
        <v>4179</v>
      </c>
      <c r="I54" s="108">
        <v>3701</v>
      </c>
    </row>
    <row r="55" spans="1:9" s="84" customFormat="1" ht="11.25" hidden="1" x14ac:dyDescent="0.15">
      <c r="A55" s="103" t="s">
        <v>39</v>
      </c>
      <c r="B55" s="104">
        <v>20</v>
      </c>
      <c r="C55" s="105">
        <v>24042</v>
      </c>
      <c r="D55" s="106" t="s">
        <v>58</v>
      </c>
      <c r="E55" s="105">
        <v>24042</v>
      </c>
      <c r="F55" s="107">
        <v>16</v>
      </c>
      <c r="G55" s="108">
        <v>9868</v>
      </c>
      <c r="H55" s="108">
        <v>4861</v>
      </c>
      <c r="I55" s="108">
        <v>5007</v>
      </c>
    </row>
    <row r="56" spans="1:9" s="84" customFormat="1" ht="11.25" hidden="1" x14ac:dyDescent="0.15">
      <c r="A56" s="103" t="s">
        <v>39</v>
      </c>
      <c r="B56" s="104">
        <v>21</v>
      </c>
      <c r="C56" s="105">
        <v>24707</v>
      </c>
      <c r="D56" s="106" t="s">
        <v>59</v>
      </c>
      <c r="E56" s="105">
        <v>24707</v>
      </c>
      <c r="F56" s="107">
        <v>16</v>
      </c>
      <c r="G56" s="108">
        <v>5893</v>
      </c>
      <c r="H56" s="108">
        <v>2885</v>
      </c>
      <c r="I56" s="108">
        <v>3008</v>
      </c>
    </row>
    <row r="57" spans="1:9" s="84" customFormat="1" ht="11.25" hidden="1" x14ac:dyDescent="0.15">
      <c r="A57" s="103" t="s">
        <v>39</v>
      </c>
      <c r="B57" s="104">
        <v>22</v>
      </c>
      <c r="C57" s="105">
        <v>24925</v>
      </c>
      <c r="D57" s="106" t="s">
        <v>60</v>
      </c>
      <c r="E57" s="105">
        <v>24925</v>
      </c>
      <c r="F57" s="107">
        <v>16</v>
      </c>
      <c r="G57" s="108">
        <v>8712</v>
      </c>
      <c r="H57" s="108">
        <v>4310</v>
      </c>
      <c r="I57" s="108">
        <v>4402</v>
      </c>
    </row>
    <row r="58" spans="1:9" s="84" customFormat="1" ht="11.25" hidden="1" x14ac:dyDescent="0.15">
      <c r="A58" s="103" t="s">
        <v>39</v>
      </c>
      <c r="B58" s="104">
        <v>23</v>
      </c>
      <c r="C58" s="105">
        <v>25052</v>
      </c>
      <c r="D58" s="106" t="s">
        <v>61</v>
      </c>
      <c r="E58" s="105">
        <v>10761</v>
      </c>
      <c r="F58" s="107">
        <v>13</v>
      </c>
      <c r="G58" s="108">
        <v>239</v>
      </c>
      <c r="H58" s="108">
        <v>116</v>
      </c>
      <c r="I58" s="108">
        <v>123</v>
      </c>
    </row>
    <row r="59" spans="1:9" s="84" customFormat="1" ht="11.25" hidden="1" x14ac:dyDescent="0.15">
      <c r="A59" s="103" t="s">
        <v>39</v>
      </c>
      <c r="B59" s="104">
        <v>24</v>
      </c>
      <c r="C59" s="105">
        <v>25053</v>
      </c>
      <c r="D59" s="106" t="s">
        <v>62</v>
      </c>
      <c r="E59" s="105">
        <v>10761</v>
      </c>
      <c r="F59" s="107">
        <v>13</v>
      </c>
      <c r="G59" s="108">
        <v>930</v>
      </c>
      <c r="H59" s="108">
        <v>392</v>
      </c>
      <c r="I59" s="108">
        <v>538</v>
      </c>
    </row>
    <row r="60" spans="1:9" s="84" customFormat="1" ht="11.25" hidden="1" x14ac:dyDescent="0.15">
      <c r="A60" s="103" t="s">
        <v>39</v>
      </c>
      <c r="B60" s="104">
        <v>25</v>
      </c>
      <c r="C60" s="105">
        <v>28012</v>
      </c>
      <c r="D60" s="106" t="s">
        <v>63</v>
      </c>
      <c r="E60" s="105">
        <v>28012</v>
      </c>
      <c r="F60" s="107">
        <v>16</v>
      </c>
      <c r="G60" s="108">
        <v>5234</v>
      </c>
      <c r="H60" s="108">
        <v>2733</v>
      </c>
      <c r="I60" s="108">
        <v>2501</v>
      </c>
    </row>
    <row r="61" spans="1:9" s="84" customFormat="1" ht="11.25" hidden="1" x14ac:dyDescent="0.15">
      <c r="A61" s="103" t="s">
        <v>39</v>
      </c>
      <c r="B61" s="104">
        <v>26</v>
      </c>
      <c r="C61" s="105">
        <v>31157</v>
      </c>
      <c r="D61" s="106" t="s">
        <v>64</v>
      </c>
      <c r="E61" s="105">
        <v>31157</v>
      </c>
      <c r="F61" s="107">
        <v>16</v>
      </c>
      <c r="G61" s="108">
        <v>192</v>
      </c>
      <c r="H61" s="108">
        <v>70</v>
      </c>
      <c r="I61" s="108">
        <v>122</v>
      </c>
    </row>
    <row r="62" spans="1:9" s="84" customFormat="1" ht="11.25" hidden="1" x14ac:dyDescent="0.15">
      <c r="A62" s="103" t="s">
        <v>39</v>
      </c>
      <c r="B62" s="104">
        <v>27</v>
      </c>
      <c r="C62" s="105">
        <v>31158</v>
      </c>
      <c r="D62" s="106" t="s">
        <v>65</v>
      </c>
      <c r="E62" s="105">
        <v>31158</v>
      </c>
      <c r="F62" s="107">
        <v>16</v>
      </c>
      <c r="G62" s="108">
        <v>8758</v>
      </c>
      <c r="H62" s="108">
        <v>4348</v>
      </c>
      <c r="I62" s="108">
        <v>4410</v>
      </c>
    </row>
    <row r="63" spans="1:9" s="84" customFormat="1" ht="11.25" hidden="1" x14ac:dyDescent="0.15">
      <c r="A63" s="103" t="s">
        <v>39</v>
      </c>
      <c r="B63" s="104">
        <v>28</v>
      </c>
      <c r="C63" s="105">
        <v>31160</v>
      </c>
      <c r="D63" s="106" t="s">
        <v>66</v>
      </c>
      <c r="E63" s="105">
        <v>31160</v>
      </c>
      <c r="F63" s="107">
        <v>16</v>
      </c>
      <c r="G63" s="108">
        <v>1917</v>
      </c>
      <c r="H63" s="108">
        <v>819</v>
      </c>
      <c r="I63" s="108">
        <v>1098</v>
      </c>
    </row>
    <row r="64" spans="1:9" s="84" customFormat="1" ht="11.25" hidden="1" x14ac:dyDescent="0.15">
      <c r="A64" s="103" t="s">
        <v>39</v>
      </c>
      <c r="B64" s="104">
        <v>29</v>
      </c>
      <c r="C64" s="105">
        <v>40964</v>
      </c>
      <c r="D64" s="106" t="s">
        <v>67</v>
      </c>
      <c r="E64" s="105">
        <v>40964</v>
      </c>
      <c r="F64" s="107">
        <v>16</v>
      </c>
      <c r="G64" s="108">
        <v>0</v>
      </c>
      <c r="H64" s="108">
        <v>0</v>
      </c>
      <c r="I64" s="108">
        <v>0</v>
      </c>
    </row>
    <row r="65" spans="1:9" s="84" customFormat="1" ht="11.25" hidden="1" x14ac:dyDescent="0.15">
      <c r="A65" s="103" t="s">
        <v>39</v>
      </c>
      <c r="B65" s="104">
        <v>30</v>
      </c>
      <c r="C65" s="105">
        <v>41321</v>
      </c>
      <c r="D65" s="106" t="s">
        <v>68</v>
      </c>
      <c r="E65" s="105">
        <v>41321</v>
      </c>
      <c r="F65" s="107">
        <v>16</v>
      </c>
      <c r="G65" s="108">
        <v>4281</v>
      </c>
      <c r="H65" s="108">
        <v>2174</v>
      </c>
      <c r="I65" s="108">
        <v>2107</v>
      </c>
    </row>
    <row r="66" spans="1:9" s="84" customFormat="1" ht="11.25" hidden="1" x14ac:dyDescent="0.15">
      <c r="A66" s="103" t="s">
        <v>39</v>
      </c>
      <c r="B66" s="104">
        <v>31</v>
      </c>
      <c r="C66" s="105">
        <v>41330</v>
      </c>
      <c r="D66" s="106" t="s">
        <v>69</v>
      </c>
      <c r="E66" s="105">
        <v>41330</v>
      </c>
      <c r="F66" s="107">
        <v>16</v>
      </c>
      <c r="G66" s="108">
        <v>8191</v>
      </c>
      <c r="H66" s="108">
        <v>4028</v>
      </c>
      <c r="I66" s="108">
        <v>4163</v>
      </c>
    </row>
    <row r="67" spans="1:9" s="84" customFormat="1" ht="11.25" hidden="1" x14ac:dyDescent="0.15">
      <c r="A67" s="103" t="s">
        <v>39</v>
      </c>
      <c r="B67" s="104">
        <v>32</v>
      </c>
      <c r="C67" s="105">
        <v>41332</v>
      </c>
      <c r="D67" s="106" t="s">
        <v>70</v>
      </c>
      <c r="E67" s="105">
        <v>41332</v>
      </c>
      <c r="F67" s="107">
        <v>16</v>
      </c>
      <c r="G67" s="108">
        <v>3925</v>
      </c>
      <c r="H67" s="108">
        <v>1883</v>
      </c>
      <c r="I67" s="108">
        <v>2042</v>
      </c>
    </row>
    <row r="68" spans="1:9" s="84" customFormat="1" ht="11.25" hidden="1" x14ac:dyDescent="0.15">
      <c r="A68" s="103" t="s">
        <v>39</v>
      </c>
      <c r="B68" s="104">
        <v>33</v>
      </c>
      <c r="C68" s="105">
        <v>41709</v>
      </c>
      <c r="D68" s="106" t="s">
        <v>67</v>
      </c>
      <c r="E68" s="105">
        <v>41709</v>
      </c>
      <c r="F68" s="107">
        <v>16</v>
      </c>
      <c r="G68" s="108">
        <v>5115</v>
      </c>
      <c r="H68" s="108">
        <v>2343</v>
      </c>
      <c r="I68" s="108">
        <v>2772</v>
      </c>
    </row>
    <row r="69" spans="1:9" s="84" customFormat="1" ht="11.25" hidden="1" x14ac:dyDescent="0.15">
      <c r="A69" s="103" t="s">
        <v>39</v>
      </c>
      <c r="B69" s="104">
        <v>34</v>
      </c>
      <c r="C69" s="105">
        <v>41798</v>
      </c>
      <c r="D69" s="106" t="s">
        <v>71</v>
      </c>
      <c r="E69" s="105">
        <v>41798</v>
      </c>
      <c r="F69" s="107">
        <v>16</v>
      </c>
      <c r="G69" s="108">
        <v>5033</v>
      </c>
      <c r="H69" s="108">
        <v>2870</v>
      </c>
      <c r="I69" s="108">
        <v>2163</v>
      </c>
    </row>
    <row r="70" spans="1:9" s="84" customFormat="1" ht="11.25" hidden="1" x14ac:dyDescent="0.15">
      <c r="A70" s="103" t="s">
        <v>39</v>
      </c>
      <c r="B70" s="104">
        <v>35</v>
      </c>
      <c r="C70" s="105">
        <v>41814</v>
      </c>
      <c r="D70" s="106" t="s">
        <v>72</v>
      </c>
      <c r="E70" s="105">
        <v>41814</v>
      </c>
      <c r="F70" s="107">
        <v>14</v>
      </c>
      <c r="G70" s="108">
        <v>584</v>
      </c>
      <c r="H70" s="108">
        <v>118</v>
      </c>
      <c r="I70" s="108">
        <v>466</v>
      </c>
    </row>
    <row r="71" spans="1:9" s="84" customFormat="1" ht="11.25" hidden="1" x14ac:dyDescent="0.15">
      <c r="A71" s="103" t="s">
        <v>39</v>
      </c>
      <c r="B71" s="104">
        <v>36</v>
      </c>
      <c r="C71" s="105">
        <v>42041</v>
      </c>
      <c r="D71" s="106" t="s">
        <v>68</v>
      </c>
      <c r="E71" s="105">
        <v>41321</v>
      </c>
      <c r="F71" s="107">
        <v>16</v>
      </c>
      <c r="G71" s="108">
        <v>0</v>
      </c>
      <c r="H71" s="108">
        <v>0</v>
      </c>
      <c r="I71" s="108">
        <v>0</v>
      </c>
    </row>
    <row r="72" spans="1:9" s="84" customFormat="1" ht="11.25" x14ac:dyDescent="0.15">
      <c r="A72" s="109" t="s">
        <v>73</v>
      </c>
      <c r="B72" s="110">
        <f>COUNTIF($A$8:$A$164,"ธัญบุรี")-1</f>
        <v>21</v>
      </c>
      <c r="C72" s="111" t="s">
        <v>11</v>
      </c>
      <c r="D72" s="112" t="s">
        <v>11</v>
      </c>
      <c r="E72" s="111" t="s">
        <v>11</v>
      </c>
      <c r="F72" s="113" t="s">
        <v>11</v>
      </c>
      <c r="G72" s="114">
        <f>SUM(G73:G93)</f>
        <v>134347</v>
      </c>
      <c r="H72" s="114">
        <f t="shared" ref="H72:I72" si="3">SUM(H73:H93)</f>
        <v>65276</v>
      </c>
      <c r="I72" s="114">
        <f t="shared" si="3"/>
        <v>69071</v>
      </c>
    </row>
    <row r="73" spans="1:9" s="84" customFormat="1" ht="11.25" hidden="1" x14ac:dyDescent="0.15">
      <c r="A73" s="115" t="s">
        <v>73</v>
      </c>
      <c r="B73" s="116">
        <v>1</v>
      </c>
      <c r="C73" s="117">
        <v>1100</v>
      </c>
      <c r="D73" s="118" t="s">
        <v>74</v>
      </c>
      <c r="E73" s="117">
        <v>1100</v>
      </c>
      <c r="F73" s="119">
        <v>13</v>
      </c>
      <c r="G73" s="120">
        <v>27491</v>
      </c>
      <c r="H73" s="120">
        <v>12297</v>
      </c>
      <c r="I73" s="120">
        <v>15194</v>
      </c>
    </row>
    <row r="74" spans="1:9" s="84" customFormat="1" ht="11.25" hidden="1" x14ac:dyDescent="0.15">
      <c r="A74" s="115" t="s">
        <v>73</v>
      </c>
      <c r="B74" s="116">
        <v>2</v>
      </c>
      <c r="C74" s="117">
        <v>1101</v>
      </c>
      <c r="D74" s="118" t="s">
        <v>75</v>
      </c>
      <c r="E74" s="117">
        <v>10762</v>
      </c>
      <c r="F74" s="119">
        <v>18</v>
      </c>
      <c r="G74" s="120">
        <v>11404</v>
      </c>
      <c r="H74" s="120">
        <v>5380</v>
      </c>
      <c r="I74" s="120">
        <v>6024</v>
      </c>
    </row>
    <row r="75" spans="1:9" s="84" customFormat="1" ht="11.25" hidden="1" x14ac:dyDescent="0.15">
      <c r="A75" s="115" t="s">
        <v>73</v>
      </c>
      <c r="B75" s="116">
        <v>3</v>
      </c>
      <c r="C75" s="117">
        <v>1102</v>
      </c>
      <c r="D75" s="118" t="s">
        <v>76</v>
      </c>
      <c r="E75" s="117">
        <v>10762</v>
      </c>
      <c r="F75" s="119">
        <v>18</v>
      </c>
      <c r="G75" s="120">
        <v>5522</v>
      </c>
      <c r="H75" s="120">
        <v>2562</v>
      </c>
      <c r="I75" s="120">
        <v>2960</v>
      </c>
    </row>
    <row r="76" spans="1:9" s="84" customFormat="1" ht="11.25" hidden="1" x14ac:dyDescent="0.15">
      <c r="A76" s="115" t="s">
        <v>73</v>
      </c>
      <c r="B76" s="116">
        <v>4</v>
      </c>
      <c r="C76" s="117">
        <v>1103</v>
      </c>
      <c r="D76" s="118" t="s">
        <v>77</v>
      </c>
      <c r="E76" s="117">
        <v>10762</v>
      </c>
      <c r="F76" s="119">
        <v>3</v>
      </c>
      <c r="G76" s="120">
        <v>8856</v>
      </c>
      <c r="H76" s="120">
        <v>4249</v>
      </c>
      <c r="I76" s="120">
        <v>4607</v>
      </c>
    </row>
    <row r="77" spans="1:9" s="84" customFormat="1" ht="11.25" hidden="1" x14ac:dyDescent="0.15">
      <c r="A77" s="115" t="s">
        <v>73</v>
      </c>
      <c r="B77" s="116">
        <v>5</v>
      </c>
      <c r="C77" s="117">
        <v>10762</v>
      </c>
      <c r="D77" s="118" t="s">
        <v>78</v>
      </c>
      <c r="E77" s="117">
        <v>10762</v>
      </c>
      <c r="F77" s="119">
        <v>7</v>
      </c>
      <c r="G77" s="120">
        <v>12484</v>
      </c>
      <c r="H77" s="120">
        <v>6768</v>
      </c>
      <c r="I77" s="120">
        <v>5716</v>
      </c>
    </row>
    <row r="78" spans="1:9" s="84" customFormat="1" ht="11.25" hidden="1" x14ac:dyDescent="0.15">
      <c r="A78" s="115" t="s">
        <v>73</v>
      </c>
      <c r="B78" s="116">
        <v>6</v>
      </c>
      <c r="C78" s="117">
        <v>10763</v>
      </c>
      <c r="D78" s="118" t="s">
        <v>79</v>
      </c>
      <c r="E78" s="117">
        <v>10763</v>
      </c>
      <c r="F78" s="119">
        <v>7</v>
      </c>
      <c r="G78" s="120">
        <v>8361</v>
      </c>
      <c r="H78" s="120">
        <v>3875</v>
      </c>
      <c r="I78" s="120">
        <v>4486</v>
      </c>
    </row>
    <row r="79" spans="1:9" s="84" customFormat="1" ht="11.25" hidden="1" x14ac:dyDescent="0.15">
      <c r="A79" s="115" t="s">
        <v>73</v>
      </c>
      <c r="B79" s="116">
        <v>7</v>
      </c>
      <c r="C79" s="117">
        <v>12262</v>
      </c>
      <c r="D79" s="118" t="s">
        <v>80</v>
      </c>
      <c r="E79" s="117">
        <v>12262</v>
      </c>
      <c r="F79" s="119">
        <v>11</v>
      </c>
      <c r="G79" s="120">
        <v>0</v>
      </c>
      <c r="H79" s="120">
        <v>0</v>
      </c>
      <c r="I79" s="120">
        <v>0</v>
      </c>
    </row>
    <row r="80" spans="1:9" s="84" customFormat="1" ht="11.25" hidden="1" x14ac:dyDescent="0.15">
      <c r="A80" s="115" t="s">
        <v>73</v>
      </c>
      <c r="B80" s="116">
        <v>8</v>
      </c>
      <c r="C80" s="117">
        <v>14344</v>
      </c>
      <c r="D80" s="118" t="s">
        <v>81</v>
      </c>
      <c r="E80" s="117">
        <v>10763</v>
      </c>
      <c r="F80" s="119">
        <v>13</v>
      </c>
      <c r="G80" s="120">
        <v>4632</v>
      </c>
      <c r="H80" s="120">
        <v>2065</v>
      </c>
      <c r="I80" s="120">
        <v>2567</v>
      </c>
    </row>
    <row r="81" spans="1:9" s="84" customFormat="1" ht="11.25" hidden="1" x14ac:dyDescent="0.15">
      <c r="A81" s="115" t="s">
        <v>73</v>
      </c>
      <c r="B81" s="116">
        <v>9</v>
      </c>
      <c r="C81" s="117">
        <v>14345</v>
      </c>
      <c r="D81" s="118" t="s">
        <v>82</v>
      </c>
      <c r="E81" s="117">
        <v>10763</v>
      </c>
      <c r="F81" s="119">
        <v>13</v>
      </c>
      <c r="G81" s="120">
        <v>3862</v>
      </c>
      <c r="H81" s="120">
        <v>1683</v>
      </c>
      <c r="I81" s="120">
        <v>2179</v>
      </c>
    </row>
    <row r="82" spans="1:9" s="84" customFormat="1" ht="11.25" hidden="1" x14ac:dyDescent="0.15">
      <c r="A82" s="115" t="s">
        <v>73</v>
      </c>
      <c r="B82" s="116">
        <v>10</v>
      </c>
      <c r="C82" s="117">
        <v>14923</v>
      </c>
      <c r="D82" s="118" t="s">
        <v>83</v>
      </c>
      <c r="E82" s="117">
        <v>14923</v>
      </c>
      <c r="F82" s="119">
        <v>11</v>
      </c>
      <c r="G82" s="120">
        <v>0</v>
      </c>
      <c r="H82" s="120">
        <v>0</v>
      </c>
      <c r="I82" s="120">
        <v>0</v>
      </c>
    </row>
    <row r="83" spans="1:9" s="84" customFormat="1" ht="11.25" hidden="1" x14ac:dyDescent="0.15">
      <c r="A83" s="115" t="s">
        <v>73</v>
      </c>
      <c r="B83" s="116">
        <v>11</v>
      </c>
      <c r="C83" s="117">
        <v>15228</v>
      </c>
      <c r="D83" s="118" t="s">
        <v>84</v>
      </c>
      <c r="E83" s="117">
        <v>10763</v>
      </c>
      <c r="F83" s="119">
        <v>13</v>
      </c>
      <c r="G83" s="120">
        <v>7345</v>
      </c>
      <c r="H83" s="120">
        <v>3414</v>
      </c>
      <c r="I83" s="120">
        <v>3931</v>
      </c>
    </row>
    <row r="84" spans="1:9" s="84" customFormat="1" ht="11.25" hidden="1" x14ac:dyDescent="0.15">
      <c r="A84" s="115" t="s">
        <v>73</v>
      </c>
      <c r="B84" s="116">
        <v>12</v>
      </c>
      <c r="C84" s="117">
        <v>22735</v>
      </c>
      <c r="D84" s="118" t="s">
        <v>85</v>
      </c>
      <c r="E84" s="117">
        <v>10763</v>
      </c>
      <c r="F84" s="119">
        <v>13</v>
      </c>
      <c r="G84" s="120">
        <v>2965</v>
      </c>
      <c r="H84" s="120">
        <v>1389</v>
      </c>
      <c r="I84" s="120">
        <v>1576</v>
      </c>
    </row>
    <row r="85" spans="1:9" s="84" customFormat="1" ht="11.25" hidden="1" x14ac:dyDescent="0.15">
      <c r="A85" s="115" t="s">
        <v>73</v>
      </c>
      <c r="B85" s="116">
        <v>13</v>
      </c>
      <c r="C85" s="117">
        <v>22830</v>
      </c>
      <c r="D85" s="118" t="s">
        <v>86</v>
      </c>
      <c r="E85" s="117">
        <v>10762</v>
      </c>
      <c r="F85" s="119">
        <v>13</v>
      </c>
      <c r="G85" s="120">
        <v>1330</v>
      </c>
      <c r="H85" s="120">
        <v>1146</v>
      </c>
      <c r="I85" s="120">
        <v>184</v>
      </c>
    </row>
    <row r="86" spans="1:9" s="84" customFormat="1" ht="11.25" hidden="1" x14ac:dyDescent="0.15">
      <c r="A86" s="115" t="s">
        <v>73</v>
      </c>
      <c r="B86" s="116">
        <v>14</v>
      </c>
      <c r="C86" s="117">
        <v>22841</v>
      </c>
      <c r="D86" s="118" t="s">
        <v>87</v>
      </c>
      <c r="E86" s="117">
        <v>10762</v>
      </c>
      <c r="F86" s="119">
        <v>13</v>
      </c>
      <c r="G86" s="120">
        <v>566</v>
      </c>
      <c r="H86" s="120">
        <v>561</v>
      </c>
      <c r="I86" s="120">
        <v>5</v>
      </c>
    </row>
    <row r="87" spans="1:9" s="84" customFormat="1" ht="11.25" hidden="1" x14ac:dyDescent="0.15">
      <c r="A87" s="115" t="s">
        <v>73</v>
      </c>
      <c r="B87" s="116">
        <v>15</v>
      </c>
      <c r="C87" s="117">
        <v>22864</v>
      </c>
      <c r="D87" s="118" t="s">
        <v>88</v>
      </c>
      <c r="E87" s="117">
        <v>10762</v>
      </c>
      <c r="F87" s="119">
        <v>13</v>
      </c>
      <c r="G87" s="120">
        <v>190</v>
      </c>
      <c r="H87" s="120">
        <v>135</v>
      </c>
      <c r="I87" s="120">
        <v>55</v>
      </c>
    </row>
    <row r="88" spans="1:9" s="84" customFormat="1" ht="11.25" hidden="1" x14ac:dyDescent="0.15">
      <c r="A88" s="115" t="s">
        <v>73</v>
      </c>
      <c r="B88" s="116">
        <v>16</v>
      </c>
      <c r="C88" s="117">
        <v>31161</v>
      </c>
      <c r="D88" s="118" t="s">
        <v>89</v>
      </c>
      <c r="E88" s="117">
        <v>31161</v>
      </c>
      <c r="F88" s="119">
        <v>16</v>
      </c>
      <c r="G88" s="120">
        <v>10339</v>
      </c>
      <c r="H88" s="120">
        <v>5243</v>
      </c>
      <c r="I88" s="120">
        <v>5096</v>
      </c>
    </row>
    <row r="89" spans="1:9" s="84" customFormat="1" ht="11.25" hidden="1" x14ac:dyDescent="0.15">
      <c r="A89" s="115" t="s">
        <v>73</v>
      </c>
      <c r="B89" s="116">
        <v>17</v>
      </c>
      <c r="C89" s="117">
        <v>40907</v>
      </c>
      <c r="D89" s="118" t="s">
        <v>90</v>
      </c>
      <c r="E89" s="117">
        <v>10763</v>
      </c>
      <c r="F89" s="119">
        <v>13</v>
      </c>
      <c r="G89" s="120">
        <v>5542</v>
      </c>
      <c r="H89" s="120">
        <v>2441</v>
      </c>
      <c r="I89" s="120">
        <v>3101</v>
      </c>
    </row>
    <row r="90" spans="1:9" s="84" customFormat="1" ht="11.25" hidden="1" x14ac:dyDescent="0.15">
      <c r="A90" s="115" t="s">
        <v>73</v>
      </c>
      <c r="B90" s="116">
        <v>18</v>
      </c>
      <c r="C90" s="117">
        <v>40965</v>
      </c>
      <c r="D90" s="118" t="s">
        <v>91</v>
      </c>
      <c r="E90" s="117">
        <v>40965</v>
      </c>
      <c r="F90" s="119">
        <v>16</v>
      </c>
      <c r="G90" s="120">
        <v>5138</v>
      </c>
      <c r="H90" s="120">
        <v>2603</v>
      </c>
      <c r="I90" s="120">
        <v>2535</v>
      </c>
    </row>
    <row r="91" spans="1:9" s="84" customFormat="1" ht="11.25" hidden="1" x14ac:dyDescent="0.15">
      <c r="A91" s="115" t="s">
        <v>73</v>
      </c>
      <c r="B91" s="116">
        <v>19</v>
      </c>
      <c r="C91" s="117">
        <v>41317</v>
      </c>
      <c r="D91" s="118" t="s">
        <v>92</v>
      </c>
      <c r="E91" s="117">
        <v>41317</v>
      </c>
      <c r="F91" s="119">
        <v>16</v>
      </c>
      <c r="G91" s="120">
        <v>9881</v>
      </c>
      <c r="H91" s="120">
        <v>5233</v>
      </c>
      <c r="I91" s="120">
        <v>4648</v>
      </c>
    </row>
    <row r="92" spans="1:9" s="84" customFormat="1" ht="11.25" hidden="1" x14ac:dyDescent="0.15">
      <c r="A92" s="115" t="s">
        <v>73</v>
      </c>
      <c r="B92" s="116">
        <v>20</v>
      </c>
      <c r="C92" s="117">
        <v>41604</v>
      </c>
      <c r="D92" s="118" t="s">
        <v>93</v>
      </c>
      <c r="E92" s="117">
        <v>41604</v>
      </c>
      <c r="F92" s="119">
        <v>16</v>
      </c>
      <c r="G92" s="120">
        <v>3797</v>
      </c>
      <c r="H92" s="120">
        <v>2011</v>
      </c>
      <c r="I92" s="120">
        <v>1786</v>
      </c>
    </row>
    <row r="93" spans="1:9" s="84" customFormat="1" ht="11.25" hidden="1" x14ac:dyDescent="0.15">
      <c r="A93" s="115" t="s">
        <v>73</v>
      </c>
      <c r="B93" s="116">
        <v>21</v>
      </c>
      <c r="C93" s="117">
        <v>41605</v>
      </c>
      <c r="D93" s="118" t="s">
        <v>94</v>
      </c>
      <c r="E93" s="117">
        <v>41605</v>
      </c>
      <c r="F93" s="119">
        <v>16</v>
      </c>
      <c r="G93" s="120">
        <v>4642</v>
      </c>
      <c r="H93" s="120">
        <v>2221</v>
      </c>
      <c r="I93" s="120">
        <v>2421</v>
      </c>
    </row>
    <row r="94" spans="1:9" s="84" customFormat="1" ht="11.25" x14ac:dyDescent="0.15">
      <c r="A94" s="121" t="s">
        <v>95</v>
      </c>
      <c r="B94" s="122">
        <f>COUNTIF($A$8:$A$164,"หนองเสือ")-1</f>
        <v>10</v>
      </c>
      <c r="C94" s="123" t="s">
        <v>11</v>
      </c>
      <c r="D94" s="124" t="s">
        <v>11</v>
      </c>
      <c r="E94" s="123" t="s">
        <v>11</v>
      </c>
      <c r="F94" s="125" t="s">
        <v>11</v>
      </c>
      <c r="G94" s="126">
        <f>SUM(G95:G104)</f>
        <v>43215</v>
      </c>
      <c r="H94" s="126">
        <f t="shared" ref="H94:I94" si="4">SUM(H95:H104)</f>
        <v>21348</v>
      </c>
      <c r="I94" s="126">
        <f t="shared" si="4"/>
        <v>21867</v>
      </c>
    </row>
    <row r="95" spans="1:9" s="84" customFormat="1" ht="11.25" hidden="1" x14ac:dyDescent="0.15">
      <c r="A95" s="127" t="s">
        <v>95</v>
      </c>
      <c r="B95" s="128">
        <v>1</v>
      </c>
      <c r="C95" s="129">
        <v>1104</v>
      </c>
      <c r="D95" s="130" t="s">
        <v>96</v>
      </c>
      <c r="E95" s="129">
        <v>10764</v>
      </c>
      <c r="F95" s="131">
        <v>18</v>
      </c>
      <c r="G95" s="132">
        <v>8254</v>
      </c>
      <c r="H95" s="132">
        <v>3973</v>
      </c>
      <c r="I95" s="132">
        <v>4281</v>
      </c>
    </row>
    <row r="96" spans="1:9" s="84" customFormat="1" ht="11.25" hidden="1" x14ac:dyDescent="0.15">
      <c r="A96" s="127" t="s">
        <v>95</v>
      </c>
      <c r="B96" s="128">
        <v>2</v>
      </c>
      <c r="C96" s="129">
        <v>1105</v>
      </c>
      <c r="D96" s="130" t="s">
        <v>97</v>
      </c>
      <c r="E96" s="129">
        <v>10764</v>
      </c>
      <c r="F96" s="131">
        <v>18</v>
      </c>
      <c r="G96" s="132">
        <v>3495</v>
      </c>
      <c r="H96" s="132">
        <v>1704</v>
      </c>
      <c r="I96" s="132">
        <v>1791</v>
      </c>
    </row>
    <row r="97" spans="1:9" s="84" customFormat="1" ht="11.25" hidden="1" x14ac:dyDescent="0.15">
      <c r="A97" s="127" t="s">
        <v>95</v>
      </c>
      <c r="B97" s="128">
        <v>3</v>
      </c>
      <c r="C97" s="129">
        <v>1106</v>
      </c>
      <c r="D97" s="130" t="s">
        <v>98</v>
      </c>
      <c r="E97" s="129">
        <v>10764</v>
      </c>
      <c r="F97" s="131">
        <v>18</v>
      </c>
      <c r="G97" s="132">
        <v>3369</v>
      </c>
      <c r="H97" s="132">
        <v>1650</v>
      </c>
      <c r="I97" s="132">
        <v>1719</v>
      </c>
    </row>
    <row r="98" spans="1:9" s="84" customFormat="1" ht="11.25" hidden="1" x14ac:dyDescent="0.15">
      <c r="A98" s="127" t="s">
        <v>95</v>
      </c>
      <c r="B98" s="128">
        <v>4</v>
      </c>
      <c r="C98" s="129">
        <v>1107</v>
      </c>
      <c r="D98" s="130" t="s">
        <v>99</v>
      </c>
      <c r="E98" s="129">
        <v>10764</v>
      </c>
      <c r="F98" s="131">
        <v>18</v>
      </c>
      <c r="G98" s="132">
        <v>3914</v>
      </c>
      <c r="H98" s="132">
        <v>1926</v>
      </c>
      <c r="I98" s="132">
        <v>1988</v>
      </c>
    </row>
    <row r="99" spans="1:9" s="84" customFormat="1" ht="11.25" hidden="1" x14ac:dyDescent="0.15">
      <c r="A99" s="127" t="s">
        <v>95</v>
      </c>
      <c r="B99" s="128">
        <v>5</v>
      </c>
      <c r="C99" s="129">
        <v>1108</v>
      </c>
      <c r="D99" s="130" t="s">
        <v>100</v>
      </c>
      <c r="E99" s="129">
        <v>10764</v>
      </c>
      <c r="F99" s="131">
        <v>18</v>
      </c>
      <c r="G99" s="132">
        <v>4176</v>
      </c>
      <c r="H99" s="132">
        <v>2090</v>
      </c>
      <c r="I99" s="132">
        <v>2086</v>
      </c>
    </row>
    <row r="100" spans="1:9" s="84" customFormat="1" ht="11.25" hidden="1" x14ac:dyDescent="0.15">
      <c r="A100" s="127" t="s">
        <v>95</v>
      </c>
      <c r="B100" s="128">
        <v>6</v>
      </c>
      <c r="C100" s="129">
        <v>1109</v>
      </c>
      <c r="D100" s="130" t="s">
        <v>101</v>
      </c>
      <c r="E100" s="129">
        <v>10764</v>
      </c>
      <c r="F100" s="131">
        <v>18</v>
      </c>
      <c r="G100" s="132">
        <v>3660</v>
      </c>
      <c r="H100" s="132">
        <v>1833</v>
      </c>
      <c r="I100" s="132">
        <v>1827</v>
      </c>
    </row>
    <row r="101" spans="1:9" s="84" customFormat="1" ht="11.25" hidden="1" x14ac:dyDescent="0.15">
      <c r="A101" s="127" t="s">
        <v>95</v>
      </c>
      <c r="B101" s="128">
        <v>7</v>
      </c>
      <c r="C101" s="129">
        <v>1110</v>
      </c>
      <c r="D101" s="130" t="s">
        <v>102</v>
      </c>
      <c r="E101" s="129">
        <v>10764</v>
      </c>
      <c r="F101" s="131">
        <v>18</v>
      </c>
      <c r="G101" s="132">
        <v>3750</v>
      </c>
      <c r="H101" s="132">
        <v>1902</v>
      </c>
      <c r="I101" s="132">
        <v>1848</v>
      </c>
    </row>
    <row r="102" spans="1:9" s="84" customFormat="1" ht="11.25" hidden="1" x14ac:dyDescent="0.15">
      <c r="A102" s="127" t="s">
        <v>95</v>
      </c>
      <c r="B102" s="128">
        <v>8</v>
      </c>
      <c r="C102" s="129">
        <v>1111</v>
      </c>
      <c r="D102" s="130" t="s">
        <v>103</v>
      </c>
      <c r="E102" s="129">
        <v>10764</v>
      </c>
      <c r="F102" s="131">
        <v>18</v>
      </c>
      <c r="G102" s="132">
        <v>3220</v>
      </c>
      <c r="H102" s="132">
        <v>1588</v>
      </c>
      <c r="I102" s="132">
        <v>1632</v>
      </c>
    </row>
    <row r="103" spans="1:9" s="84" customFormat="1" ht="11.25" hidden="1" x14ac:dyDescent="0.15">
      <c r="A103" s="127" t="s">
        <v>95</v>
      </c>
      <c r="B103" s="128">
        <v>9</v>
      </c>
      <c r="C103" s="129">
        <v>1112</v>
      </c>
      <c r="D103" s="130" t="s">
        <v>104</v>
      </c>
      <c r="E103" s="129">
        <v>10764</v>
      </c>
      <c r="F103" s="131">
        <v>18</v>
      </c>
      <c r="G103" s="132">
        <v>4044</v>
      </c>
      <c r="H103" s="132">
        <v>2052</v>
      </c>
      <c r="I103" s="132">
        <v>1992</v>
      </c>
    </row>
    <row r="104" spans="1:9" s="84" customFormat="1" ht="11.25" hidden="1" x14ac:dyDescent="0.15">
      <c r="A104" s="127" t="s">
        <v>95</v>
      </c>
      <c r="B104" s="128">
        <v>10</v>
      </c>
      <c r="C104" s="129">
        <v>10764</v>
      </c>
      <c r="D104" s="130" t="s">
        <v>105</v>
      </c>
      <c r="E104" s="129">
        <v>10764</v>
      </c>
      <c r="F104" s="131">
        <v>7</v>
      </c>
      <c r="G104" s="132">
        <v>5333</v>
      </c>
      <c r="H104" s="132">
        <v>2630</v>
      </c>
      <c r="I104" s="132">
        <v>2703</v>
      </c>
    </row>
    <row r="105" spans="1:9" s="84" customFormat="1" ht="11.25" x14ac:dyDescent="0.15">
      <c r="A105" s="133" t="s">
        <v>106</v>
      </c>
      <c r="B105" s="134">
        <f>COUNTIF($A$8:$A$164,"ลาดหลุมแก้ว")-1</f>
        <v>12</v>
      </c>
      <c r="C105" s="135" t="s">
        <v>11</v>
      </c>
      <c r="D105" s="136" t="s">
        <v>11</v>
      </c>
      <c r="E105" s="135" t="s">
        <v>11</v>
      </c>
      <c r="F105" s="137" t="s">
        <v>11</v>
      </c>
      <c r="G105" s="138">
        <f>SUM(G106:G117)</f>
        <v>57551</v>
      </c>
      <c r="H105" s="138">
        <f t="shared" ref="H105:I105" si="5">SUM(H106:H117)</f>
        <v>27549</v>
      </c>
      <c r="I105" s="138">
        <f t="shared" si="5"/>
        <v>30002</v>
      </c>
    </row>
    <row r="106" spans="1:9" s="84" customFormat="1" ht="11.25" hidden="1" x14ac:dyDescent="0.15">
      <c r="A106" s="139" t="s">
        <v>106</v>
      </c>
      <c r="B106" s="140">
        <v>1</v>
      </c>
      <c r="C106" s="141">
        <v>1113</v>
      </c>
      <c r="D106" s="142" t="s">
        <v>107</v>
      </c>
      <c r="E106" s="141">
        <v>10765</v>
      </c>
      <c r="F106" s="143">
        <v>18</v>
      </c>
      <c r="G106" s="144">
        <v>2716</v>
      </c>
      <c r="H106" s="144">
        <v>1306</v>
      </c>
      <c r="I106" s="144">
        <v>1410</v>
      </c>
    </row>
    <row r="107" spans="1:9" s="84" customFormat="1" ht="11.25" hidden="1" x14ac:dyDescent="0.15">
      <c r="A107" s="139" t="s">
        <v>106</v>
      </c>
      <c r="B107" s="140">
        <v>2</v>
      </c>
      <c r="C107" s="141">
        <v>1114</v>
      </c>
      <c r="D107" s="142" t="s">
        <v>108</v>
      </c>
      <c r="E107" s="141">
        <v>10765</v>
      </c>
      <c r="F107" s="143">
        <v>18</v>
      </c>
      <c r="G107" s="144">
        <v>3243</v>
      </c>
      <c r="H107" s="144">
        <v>1564</v>
      </c>
      <c r="I107" s="144">
        <v>1679</v>
      </c>
    </row>
    <row r="108" spans="1:9" s="84" customFormat="1" ht="11.25" hidden="1" x14ac:dyDescent="0.15">
      <c r="A108" s="139" t="s">
        <v>106</v>
      </c>
      <c r="B108" s="140">
        <v>3</v>
      </c>
      <c r="C108" s="141">
        <v>1115</v>
      </c>
      <c r="D108" s="142" t="s">
        <v>109</v>
      </c>
      <c r="E108" s="141">
        <v>10765</v>
      </c>
      <c r="F108" s="143">
        <v>18</v>
      </c>
      <c r="G108" s="144">
        <v>4174</v>
      </c>
      <c r="H108" s="144">
        <v>1982</v>
      </c>
      <c r="I108" s="144">
        <v>2192</v>
      </c>
    </row>
    <row r="109" spans="1:9" s="84" customFormat="1" ht="11.25" hidden="1" x14ac:dyDescent="0.15">
      <c r="A109" s="139" t="s">
        <v>106</v>
      </c>
      <c r="B109" s="140">
        <v>4</v>
      </c>
      <c r="C109" s="141">
        <v>1116</v>
      </c>
      <c r="D109" s="142" t="s">
        <v>110</v>
      </c>
      <c r="E109" s="141">
        <v>10687</v>
      </c>
      <c r="F109" s="143">
        <v>18</v>
      </c>
      <c r="G109" s="144">
        <v>5589</v>
      </c>
      <c r="H109" s="144">
        <v>2717</v>
      </c>
      <c r="I109" s="144">
        <v>2872</v>
      </c>
    </row>
    <row r="110" spans="1:9" s="84" customFormat="1" ht="11.25" hidden="1" x14ac:dyDescent="0.15">
      <c r="A110" s="139" t="s">
        <v>106</v>
      </c>
      <c r="B110" s="140">
        <v>5</v>
      </c>
      <c r="C110" s="141">
        <v>1117</v>
      </c>
      <c r="D110" s="142" t="s">
        <v>111</v>
      </c>
      <c r="E110" s="141">
        <v>10687</v>
      </c>
      <c r="F110" s="143">
        <v>18</v>
      </c>
      <c r="G110" s="144">
        <v>6428</v>
      </c>
      <c r="H110" s="144">
        <v>3070</v>
      </c>
      <c r="I110" s="144">
        <v>3358</v>
      </c>
    </row>
    <row r="111" spans="1:9" s="84" customFormat="1" ht="11.25" hidden="1" x14ac:dyDescent="0.15">
      <c r="A111" s="139" t="s">
        <v>106</v>
      </c>
      <c r="B111" s="140">
        <v>6</v>
      </c>
      <c r="C111" s="141">
        <v>1118</v>
      </c>
      <c r="D111" s="142" t="s">
        <v>112</v>
      </c>
      <c r="E111" s="141">
        <v>10765</v>
      </c>
      <c r="F111" s="143">
        <v>18</v>
      </c>
      <c r="G111" s="144">
        <v>4609</v>
      </c>
      <c r="H111" s="144">
        <v>2112</v>
      </c>
      <c r="I111" s="144">
        <v>2497</v>
      </c>
    </row>
    <row r="112" spans="1:9" s="84" customFormat="1" ht="11.25" hidden="1" x14ac:dyDescent="0.15">
      <c r="A112" s="139" t="s">
        <v>106</v>
      </c>
      <c r="B112" s="140">
        <v>7</v>
      </c>
      <c r="C112" s="141">
        <v>1119</v>
      </c>
      <c r="D112" s="142" t="s">
        <v>113</v>
      </c>
      <c r="E112" s="141">
        <v>10687</v>
      </c>
      <c r="F112" s="143">
        <v>18</v>
      </c>
      <c r="G112" s="144">
        <v>7137</v>
      </c>
      <c r="H112" s="144">
        <v>3353</v>
      </c>
      <c r="I112" s="144">
        <v>3784</v>
      </c>
    </row>
    <row r="113" spans="1:9" s="84" customFormat="1" ht="11.25" hidden="1" x14ac:dyDescent="0.15">
      <c r="A113" s="139" t="s">
        <v>106</v>
      </c>
      <c r="B113" s="140">
        <v>8</v>
      </c>
      <c r="C113" s="141">
        <v>1120</v>
      </c>
      <c r="D113" s="142" t="s">
        <v>114</v>
      </c>
      <c r="E113" s="141">
        <v>10765</v>
      </c>
      <c r="F113" s="143">
        <v>18</v>
      </c>
      <c r="G113" s="144">
        <v>1860</v>
      </c>
      <c r="H113" s="144">
        <v>904</v>
      </c>
      <c r="I113" s="144">
        <v>956</v>
      </c>
    </row>
    <row r="114" spans="1:9" s="84" customFormat="1" ht="11.25" hidden="1" x14ac:dyDescent="0.15">
      <c r="A114" s="139" t="s">
        <v>106</v>
      </c>
      <c r="B114" s="140">
        <v>9</v>
      </c>
      <c r="C114" s="141">
        <v>1121</v>
      </c>
      <c r="D114" s="142" t="s">
        <v>115</v>
      </c>
      <c r="E114" s="141">
        <v>10765</v>
      </c>
      <c r="F114" s="143">
        <v>3</v>
      </c>
      <c r="G114" s="144">
        <v>2470</v>
      </c>
      <c r="H114" s="144">
        <v>1233</v>
      </c>
      <c r="I114" s="144">
        <v>1237</v>
      </c>
    </row>
    <row r="115" spans="1:9" s="84" customFormat="1" ht="11.25" hidden="1" x14ac:dyDescent="0.15">
      <c r="A115" s="139" t="s">
        <v>106</v>
      </c>
      <c r="B115" s="140">
        <v>10</v>
      </c>
      <c r="C115" s="141">
        <v>1122</v>
      </c>
      <c r="D115" s="142" t="s">
        <v>116</v>
      </c>
      <c r="E115" s="141">
        <v>10765</v>
      </c>
      <c r="F115" s="143">
        <v>18</v>
      </c>
      <c r="G115" s="144">
        <v>11879</v>
      </c>
      <c r="H115" s="144">
        <v>5711</v>
      </c>
      <c r="I115" s="144">
        <v>6168</v>
      </c>
    </row>
    <row r="116" spans="1:9" s="84" customFormat="1" ht="11.25" hidden="1" x14ac:dyDescent="0.15">
      <c r="A116" s="139" t="s">
        <v>106</v>
      </c>
      <c r="B116" s="140">
        <v>11</v>
      </c>
      <c r="C116" s="141">
        <v>1123</v>
      </c>
      <c r="D116" s="142" t="s">
        <v>117</v>
      </c>
      <c r="E116" s="141">
        <v>10765</v>
      </c>
      <c r="F116" s="143">
        <v>18</v>
      </c>
      <c r="G116" s="144">
        <v>2329</v>
      </c>
      <c r="H116" s="144">
        <v>1122</v>
      </c>
      <c r="I116" s="144">
        <v>1207</v>
      </c>
    </row>
    <row r="117" spans="1:9" s="84" customFormat="1" ht="11.25" hidden="1" x14ac:dyDescent="0.15">
      <c r="A117" s="139" t="s">
        <v>106</v>
      </c>
      <c r="B117" s="140">
        <v>12</v>
      </c>
      <c r="C117" s="141">
        <v>10765</v>
      </c>
      <c r="D117" s="142" t="s">
        <v>118</v>
      </c>
      <c r="E117" s="141">
        <v>10765</v>
      </c>
      <c r="F117" s="143">
        <v>7</v>
      </c>
      <c r="G117" s="144">
        <v>5117</v>
      </c>
      <c r="H117" s="144">
        <v>2475</v>
      </c>
      <c r="I117" s="144">
        <v>2642</v>
      </c>
    </row>
    <row r="118" spans="1:9" s="84" customFormat="1" ht="11.25" x14ac:dyDescent="0.15">
      <c r="A118" s="145" t="s">
        <v>119</v>
      </c>
      <c r="B118" s="146">
        <f>COUNTIF($A$8:$A$164,"ลำลูกกา")-1</f>
        <v>30</v>
      </c>
      <c r="C118" s="147" t="s">
        <v>11</v>
      </c>
      <c r="D118" s="148" t="s">
        <v>11</v>
      </c>
      <c r="E118" s="147" t="s">
        <v>11</v>
      </c>
      <c r="F118" s="149" t="s">
        <v>11</v>
      </c>
      <c r="G118" s="150">
        <f>SUM(G119:G148)</f>
        <v>170797</v>
      </c>
      <c r="H118" s="150">
        <f t="shared" ref="H118:I118" si="6">SUM(H119:H148)</f>
        <v>83436</v>
      </c>
      <c r="I118" s="150">
        <f t="shared" si="6"/>
        <v>87361</v>
      </c>
    </row>
    <row r="119" spans="1:9" s="84" customFormat="1" ht="11.25" hidden="1" x14ac:dyDescent="0.15">
      <c r="A119" s="151" t="s">
        <v>119</v>
      </c>
      <c r="B119" s="152">
        <v>1</v>
      </c>
      <c r="C119" s="153">
        <v>1124</v>
      </c>
      <c r="D119" s="154" t="s">
        <v>120</v>
      </c>
      <c r="E119" s="153">
        <v>10766</v>
      </c>
      <c r="F119" s="155">
        <v>18</v>
      </c>
      <c r="G119" s="156">
        <v>8323</v>
      </c>
      <c r="H119" s="156">
        <v>4098</v>
      </c>
      <c r="I119" s="156">
        <v>4225</v>
      </c>
    </row>
    <row r="120" spans="1:9" s="84" customFormat="1" ht="11.25" hidden="1" x14ac:dyDescent="0.15">
      <c r="A120" s="151" t="s">
        <v>119</v>
      </c>
      <c r="B120" s="152">
        <v>2</v>
      </c>
      <c r="C120" s="153">
        <v>1125</v>
      </c>
      <c r="D120" s="154" t="s">
        <v>121</v>
      </c>
      <c r="E120" s="153">
        <v>10766</v>
      </c>
      <c r="F120" s="155">
        <v>18</v>
      </c>
      <c r="G120" s="156">
        <v>8354</v>
      </c>
      <c r="H120" s="156">
        <v>4072</v>
      </c>
      <c r="I120" s="156">
        <v>4282</v>
      </c>
    </row>
    <row r="121" spans="1:9" s="84" customFormat="1" ht="11.25" hidden="1" x14ac:dyDescent="0.15">
      <c r="A121" s="151" t="s">
        <v>119</v>
      </c>
      <c r="B121" s="152">
        <v>3</v>
      </c>
      <c r="C121" s="153">
        <v>1126</v>
      </c>
      <c r="D121" s="154" t="s">
        <v>122</v>
      </c>
      <c r="E121" s="153">
        <v>10763</v>
      </c>
      <c r="F121" s="155">
        <v>18</v>
      </c>
      <c r="G121" s="156">
        <v>8127</v>
      </c>
      <c r="H121" s="156">
        <v>3735</v>
      </c>
      <c r="I121" s="156">
        <v>4392</v>
      </c>
    </row>
    <row r="122" spans="1:9" s="84" customFormat="1" ht="11.25" hidden="1" x14ac:dyDescent="0.15">
      <c r="A122" s="151" t="s">
        <v>119</v>
      </c>
      <c r="B122" s="152">
        <v>4</v>
      </c>
      <c r="C122" s="153">
        <v>1128</v>
      </c>
      <c r="D122" s="154" t="s">
        <v>123</v>
      </c>
      <c r="E122" s="153">
        <v>10763</v>
      </c>
      <c r="F122" s="155">
        <v>3</v>
      </c>
      <c r="G122" s="156">
        <v>7490</v>
      </c>
      <c r="H122" s="156">
        <v>3639</v>
      </c>
      <c r="I122" s="156">
        <v>3851</v>
      </c>
    </row>
    <row r="123" spans="1:9" s="84" customFormat="1" ht="11.25" hidden="1" x14ac:dyDescent="0.15">
      <c r="A123" s="151" t="s">
        <v>119</v>
      </c>
      <c r="B123" s="152">
        <v>5</v>
      </c>
      <c r="C123" s="153">
        <v>1129</v>
      </c>
      <c r="D123" s="154" t="s">
        <v>124</v>
      </c>
      <c r="E123" s="153">
        <v>10766</v>
      </c>
      <c r="F123" s="155">
        <v>18</v>
      </c>
      <c r="G123" s="156">
        <v>3065</v>
      </c>
      <c r="H123" s="156">
        <v>1434</v>
      </c>
      <c r="I123" s="156">
        <v>1631</v>
      </c>
    </row>
    <row r="124" spans="1:9" s="84" customFormat="1" ht="11.25" hidden="1" x14ac:dyDescent="0.15">
      <c r="A124" s="151" t="s">
        <v>119</v>
      </c>
      <c r="B124" s="152">
        <v>6</v>
      </c>
      <c r="C124" s="153">
        <v>1130</v>
      </c>
      <c r="D124" s="154" t="s">
        <v>125</v>
      </c>
      <c r="E124" s="153">
        <v>1130</v>
      </c>
      <c r="F124" s="155">
        <v>3</v>
      </c>
      <c r="G124" s="156">
        <v>15530</v>
      </c>
      <c r="H124" s="156">
        <v>7277</v>
      </c>
      <c r="I124" s="156">
        <v>8253</v>
      </c>
    </row>
    <row r="125" spans="1:9" s="84" customFormat="1" ht="11.25" hidden="1" x14ac:dyDescent="0.15">
      <c r="A125" s="151" t="s">
        <v>119</v>
      </c>
      <c r="B125" s="152">
        <v>7</v>
      </c>
      <c r="C125" s="153">
        <v>1131</v>
      </c>
      <c r="D125" s="154" t="s">
        <v>126</v>
      </c>
      <c r="E125" s="153">
        <v>10766</v>
      </c>
      <c r="F125" s="155">
        <v>18</v>
      </c>
      <c r="G125" s="156">
        <v>9418</v>
      </c>
      <c r="H125" s="156">
        <v>4343</v>
      </c>
      <c r="I125" s="156">
        <v>5075</v>
      </c>
    </row>
    <row r="126" spans="1:9" s="84" customFormat="1" ht="11.25" hidden="1" x14ac:dyDescent="0.15">
      <c r="A126" s="151" t="s">
        <v>119</v>
      </c>
      <c r="B126" s="152">
        <v>8</v>
      </c>
      <c r="C126" s="153">
        <v>1132</v>
      </c>
      <c r="D126" s="154" t="s">
        <v>127</v>
      </c>
      <c r="E126" s="153">
        <v>10766</v>
      </c>
      <c r="F126" s="155">
        <v>18</v>
      </c>
      <c r="G126" s="156">
        <v>7469</v>
      </c>
      <c r="H126" s="156">
        <v>3691</v>
      </c>
      <c r="I126" s="156">
        <v>3778</v>
      </c>
    </row>
    <row r="127" spans="1:9" s="84" customFormat="1" ht="11.25" hidden="1" x14ac:dyDescent="0.15">
      <c r="A127" s="151" t="s">
        <v>119</v>
      </c>
      <c r="B127" s="152">
        <v>9</v>
      </c>
      <c r="C127" s="153">
        <v>1133</v>
      </c>
      <c r="D127" s="154" t="s">
        <v>128</v>
      </c>
      <c r="E127" s="153">
        <v>10766</v>
      </c>
      <c r="F127" s="155">
        <v>18</v>
      </c>
      <c r="G127" s="156">
        <v>3638</v>
      </c>
      <c r="H127" s="156">
        <v>1705</v>
      </c>
      <c r="I127" s="156">
        <v>1933</v>
      </c>
    </row>
    <row r="128" spans="1:9" s="84" customFormat="1" ht="11.25" hidden="1" x14ac:dyDescent="0.15">
      <c r="A128" s="151" t="s">
        <v>119</v>
      </c>
      <c r="B128" s="152">
        <v>10</v>
      </c>
      <c r="C128" s="153">
        <v>1134</v>
      </c>
      <c r="D128" s="154" t="s">
        <v>129</v>
      </c>
      <c r="E128" s="153">
        <v>10766</v>
      </c>
      <c r="F128" s="155">
        <v>18</v>
      </c>
      <c r="G128" s="156">
        <v>3699</v>
      </c>
      <c r="H128" s="156">
        <v>1825</v>
      </c>
      <c r="I128" s="156">
        <v>1874</v>
      </c>
    </row>
    <row r="129" spans="1:9" s="84" customFormat="1" ht="11.25" hidden="1" x14ac:dyDescent="0.15">
      <c r="A129" s="151" t="s">
        <v>119</v>
      </c>
      <c r="B129" s="152">
        <v>11</v>
      </c>
      <c r="C129" s="153">
        <v>1135</v>
      </c>
      <c r="D129" s="154" t="s">
        <v>130</v>
      </c>
      <c r="E129" s="153">
        <v>10766</v>
      </c>
      <c r="F129" s="155">
        <v>18</v>
      </c>
      <c r="G129" s="156">
        <v>3852</v>
      </c>
      <c r="H129" s="156">
        <v>1905</v>
      </c>
      <c r="I129" s="156">
        <v>1947</v>
      </c>
    </row>
    <row r="130" spans="1:9" s="84" customFormat="1" ht="11.25" hidden="1" x14ac:dyDescent="0.15">
      <c r="A130" s="151" t="s">
        <v>119</v>
      </c>
      <c r="B130" s="152">
        <v>12</v>
      </c>
      <c r="C130" s="153">
        <v>1136</v>
      </c>
      <c r="D130" s="154" t="s">
        <v>131</v>
      </c>
      <c r="E130" s="153">
        <v>10766</v>
      </c>
      <c r="F130" s="155">
        <v>18</v>
      </c>
      <c r="G130" s="156">
        <v>3496</v>
      </c>
      <c r="H130" s="156">
        <v>1681</v>
      </c>
      <c r="I130" s="156">
        <v>1815</v>
      </c>
    </row>
    <row r="131" spans="1:9" s="84" customFormat="1" ht="11.25" hidden="1" x14ac:dyDescent="0.15">
      <c r="A131" s="151" t="s">
        <v>119</v>
      </c>
      <c r="B131" s="152">
        <v>13</v>
      </c>
      <c r="C131" s="153">
        <v>1137</v>
      </c>
      <c r="D131" s="154" t="s">
        <v>132</v>
      </c>
      <c r="E131" s="153">
        <v>10766</v>
      </c>
      <c r="F131" s="155">
        <v>18</v>
      </c>
      <c r="G131" s="156">
        <v>3079</v>
      </c>
      <c r="H131" s="156">
        <v>1491</v>
      </c>
      <c r="I131" s="156">
        <v>1588</v>
      </c>
    </row>
    <row r="132" spans="1:9" s="84" customFormat="1" ht="11.25" hidden="1" x14ac:dyDescent="0.15">
      <c r="A132" s="151" t="s">
        <v>119</v>
      </c>
      <c r="B132" s="152">
        <v>14</v>
      </c>
      <c r="C132" s="153">
        <v>10766</v>
      </c>
      <c r="D132" s="154" t="s">
        <v>133</v>
      </c>
      <c r="E132" s="153">
        <v>10766</v>
      </c>
      <c r="F132" s="155">
        <v>7</v>
      </c>
      <c r="G132" s="156">
        <v>0</v>
      </c>
      <c r="H132" s="156">
        <v>0</v>
      </c>
      <c r="I132" s="156">
        <v>0</v>
      </c>
    </row>
    <row r="133" spans="1:9" s="84" customFormat="1" ht="11.25" hidden="1" x14ac:dyDescent="0.15">
      <c r="A133" s="151" t="s">
        <v>119</v>
      </c>
      <c r="B133" s="152">
        <v>15</v>
      </c>
      <c r="C133" s="153">
        <v>11802</v>
      </c>
      <c r="D133" s="154" t="s">
        <v>134</v>
      </c>
      <c r="E133" s="153">
        <v>11802</v>
      </c>
      <c r="F133" s="155">
        <v>13</v>
      </c>
      <c r="G133" s="156">
        <v>2299</v>
      </c>
      <c r="H133" s="156">
        <v>1015</v>
      </c>
      <c r="I133" s="156">
        <v>1284</v>
      </c>
    </row>
    <row r="134" spans="1:9" s="84" customFormat="1" ht="11.25" hidden="1" x14ac:dyDescent="0.15">
      <c r="A134" s="151" t="s">
        <v>119</v>
      </c>
      <c r="B134" s="152">
        <v>16</v>
      </c>
      <c r="C134" s="153">
        <v>14346</v>
      </c>
      <c r="D134" s="154" t="s">
        <v>135</v>
      </c>
      <c r="E134" s="153">
        <v>10763</v>
      </c>
      <c r="F134" s="155">
        <v>13</v>
      </c>
      <c r="G134" s="156">
        <v>5453</v>
      </c>
      <c r="H134" s="156">
        <v>2463</v>
      </c>
      <c r="I134" s="156">
        <v>2990</v>
      </c>
    </row>
    <row r="135" spans="1:9" s="84" customFormat="1" ht="11.25" hidden="1" x14ac:dyDescent="0.15">
      <c r="A135" s="151" t="s">
        <v>119</v>
      </c>
      <c r="B135" s="152">
        <v>17</v>
      </c>
      <c r="C135" s="153">
        <v>14809</v>
      </c>
      <c r="D135" s="154" t="s">
        <v>136</v>
      </c>
      <c r="E135" s="153">
        <v>10766</v>
      </c>
      <c r="F135" s="155">
        <v>13</v>
      </c>
      <c r="G135" s="156">
        <v>3544</v>
      </c>
      <c r="H135" s="156">
        <v>1756</v>
      </c>
      <c r="I135" s="156">
        <v>1788</v>
      </c>
    </row>
    <row r="136" spans="1:9" s="84" customFormat="1" ht="11.25" hidden="1" x14ac:dyDescent="0.15">
      <c r="A136" s="151" t="s">
        <v>119</v>
      </c>
      <c r="B136" s="152">
        <v>18</v>
      </c>
      <c r="C136" s="153">
        <v>23567</v>
      </c>
      <c r="D136" s="154" t="s">
        <v>137</v>
      </c>
      <c r="E136" s="153">
        <v>10766</v>
      </c>
      <c r="F136" s="155">
        <v>8</v>
      </c>
      <c r="G136" s="156">
        <v>7250</v>
      </c>
      <c r="H136" s="156">
        <v>3620</v>
      </c>
      <c r="I136" s="156">
        <v>3630</v>
      </c>
    </row>
    <row r="137" spans="1:9" s="84" customFormat="1" ht="11.25" hidden="1" x14ac:dyDescent="0.15">
      <c r="A137" s="151" t="s">
        <v>119</v>
      </c>
      <c r="B137" s="152">
        <v>19</v>
      </c>
      <c r="C137" s="153">
        <v>23982</v>
      </c>
      <c r="D137" s="154" t="s">
        <v>138</v>
      </c>
      <c r="E137" s="153">
        <v>10763</v>
      </c>
      <c r="F137" s="155">
        <v>13</v>
      </c>
      <c r="G137" s="156">
        <v>3449</v>
      </c>
      <c r="H137" s="156">
        <v>1418</v>
      </c>
      <c r="I137" s="156">
        <v>2031</v>
      </c>
    </row>
    <row r="138" spans="1:9" s="84" customFormat="1" ht="11.25" hidden="1" x14ac:dyDescent="0.15">
      <c r="A138" s="151" t="s">
        <v>119</v>
      </c>
      <c r="B138" s="152">
        <v>20</v>
      </c>
      <c r="C138" s="153">
        <v>24192</v>
      </c>
      <c r="D138" s="154" t="s">
        <v>139</v>
      </c>
      <c r="E138" s="153">
        <v>24192</v>
      </c>
      <c r="F138" s="155">
        <v>16</v>
      </c>
      <c r="G138" s="156">
        <v>5133</v>
      </c>
      <c r="H138" s="156">
        <v>2617</v>
      </c>
      <c r="I138" s="156">
        <v>2516</v>
      </c>
    </row>
    <row r="139" spans="1:9" s="84" customFormat="1" ht="11.25" hidden="1" x14ac:dyDescent="0.15">
      <c r="A139" s="151" t="s">
        <v>119</v>
      </c>
      <c r="B139" s="152">
        <v>21</v>
      </c>
      <c r="C139" s="153">
        <v>24924</v>
      </c>
      <c r="D139" s="154" t="s">
        <v>140</v>
      </c>
      <c r="E139" s="153">
        <v>24924</v>
      </c>
      <c r="F139" s="155">
        <v>16</v>
      </c>
      <c r="G139" s="156">
        <v>10653</v>
      </c>
      <c r="H139" s="156">
        <v>5301</v>
      </c>
      <c r="I139" s="156">
        <v>5352</v>
      </c>
    </row>
    <row r="140" spans="1:9" s="84" customFormat="1" ht="11.25" hidden="1" x14ac:dyDescent="0.15">
      <c r="A140" s="151" t="s">
        <v>119</v>
      </c>
      <c r="B140" s="152">
        <v>22</v>
      </c>
      <c r="C140" s="153">
        <v>28013</v>
      </c>
      <c r="D140" s="154" t="s">
        <v>141</v>
      </c>
      <c r="E140" s="153">
        <v>28013</v>
      </c>
      <c r="F140" s="155">
        <v>16</v>
      </c>
      <c r="G140" s="156">
        <v>9036</v>
      </c>
      <c r="H140" s="156">
        <v>4760</v>
      </c>
      <c r="I140" s="156">
        <v>4276</v>
      </c>
    </row>
    <row r="141" spans="1:9" s="84" customFormat="1" ht="11.25" hidden="1" x14ac:dyDescent="0.15">
      <c r="A141" s="151" t="s">
        <v>119</v>
      </c>
      <c r="B141" s="152">
        <v>23</v>
      </c>
      <c r="C141" s="153">
        <v>33159</v>
      </c>
      <c r="D141" s="154" t="s">
        <v>142</v>
      </c>
      <c r="E141" s="153">
        <v>33159</v>
      </c>
      <c r="F141" s="155">
        <v>16</v>
      </c>
      <c r="G141" s="156">
        <v>1155</v>
      </c>
      <c r="H141" s="156">
        <v>602</v>
      </c>
      <c r="I141" s="156">
        <v>553</v>
      </c>
    </row>
    <row r="142" spans="1:9" s="84" customFormat="1" ht="11.25" hidden="1" x14ac:dyDescent="0.15">
      <c r="A142" s="151" t="s">
        <v>119</v>
      </c>
      <c r="B142" s="152">
        <v>24</v>
      </c>
      <c r="C142" s="153">
        <v>33160</v>
      </c>
      <c r="D142" s="154" t="s">
        <v>142</v>
      </c>
      <c r="E142" s="153">
        <v>33160</v>
      </c>
      <c r="F142" s="155">
        <v>16</v>
      </c>
      <c r="G142" s="156">
        <v>2916</v>
      </c>
      <c r="H142" s="156">
        <v>1402</v>
      </c>
      <c r="I142" s="156">
        <v>1514</v>
      </c>
    </row>
    <row r="143" spans="1:9" s="84" customFormat="1" ht="11.25" hidden="1" x14ac:dyDescent="0.15">
      <c r="A143" s="151" t="s">
        <v>119</v>
      </c>
      <c r="B143" s="152">
        <v>25</v>
      </c>
      <c r="C143" s="153">
        <v>40855</v>
      </c>
      <c r="D143" s="154" t="s">
        <v>143</v>
      </c>
      <c r="E143" s="153">
        <v>40855</v>
      </c>
      <c r="F143" s="155">
        <v>16</v>
      </c>
      <c r="G143" s="156">
        <v>8850</v>
      </c>
      <c r="H143" s="156">
        <v>4609</v>
      </c>
      <c r="I143" s="156">
        <v>4241</v>
      </c>
    </row>
    <row r="144" spans="1:9" s="84" customFormat="1" ht="11.25" hidden="1" x14ac:dyDescent="0.15">
      <c r="A144" s="151" t="s">
        <v>119</v>
      </c>
      <c r="B144" s="152">
        <v>26</v>
      </c>
      <c r="C144" s="153">
        <v>41306</v>
      </c>
      <c r="D144" s="154" t="s">
        <v>144</v>
      </c>
      <c r="E144" s="153">
        <v>41306</v>
      </c>
      <c r="F144" s="155">
        <v>16</v>
      </c>
      <c r="G144" s="156">
        <v>7719</v>
      </c>
      <c r="H144" s="156">
        <v>3984</v>
      </c>
      <c r="I144" s="156">
        <v>3735</v>
      </c>
    </row>
    <row r="145" spans="1:9" s="84" customFormat="1" ht="11.25" hidden="1" x14ac:dyDescent="0.15">
      <c r="A145" s="151" t="s">
        <v>119</v>
      </c>
      <c r="B145" s="152">
        <v>27</v>
      </c>
      <c r="C145" s="153">
        <v>41390</v>
      </c>
      <c r="D145" s="154" t="s">
        <v>145</v>
      </c>
      <c r="E145" s="153">
        <v>10763</v>
      </c>
      <c r="F145" s="155">
        <v>13</v>
      </c>
      <c r="G145" s="156">
        <v>5100</v>
      </c>
      <c r="H145" s="156">
        <v>2318</v>
      </c>
      <c r="I145" s="156">
        <v>2782</v>
      </c>
    </row>
    <row r="146" spans="1:9" s="84" customFormat="1" ht="11.25" hidden="1" x14ac:dyDescent="0.15">
      <c r="A146" s="151" t="s">
        <v>119</v>
      </c>
      <c r="B146" s="152">
        <v>28</v>
      </c>
      <c r="C146" s="153">
        <v>41425</v>
      </c>
      <c r="D146" s="154" t="s">
        <v>146</v>
      </c>
      <c r="E146" s="153">
        <v>41425</v>
      </c>
      <c r="F146" s="155">
        <v>16</v>
      </c>
      <c r="G146" s="156">
        <v>7151</v>
      </c>
      <c r="H146" s="156">
        <v>3768</v>
      </c>
      <c r="I146" s="156">
        <v>3383</v>
      </c>
    </row>
    <row r="147" spans="1:9" s="84" customFormat="1" ht="11.25" hidden="1" x14ac:dyDescent="0.15">
      <c r="A147" s="151" t="s">
        <v>119</v>
      </c>
      <c r="B147" s="152">
        <v>29</v>
      </c>
      <c r="C147" s="153">
        <v>41439</v>
      </c>
      <c r="D147" s="154" t="s">
        <v>147</v>
      </c>
      <c r="E147" s="153">
        <v>41439</v>
      </c>
      <c r="F147" s="155">
        <v>16</v>
      </c>
      <c r="G147" s="156">
        <v>5549</v>
      </c>
      <c r="H147" s="156">
        <v>2907</v>
      </c>
      <c r="I147" s="156">
        <v>2642</v>
      </c>
    </row>
    <row r="148" spans="1:9" s="84" customFormat="1" ht="11.25" hidden="1" x14ac:dyDescent="0.15">
      <c r="A148" s="151" t="s">
        <v>119</v>
      </c>
      <c r="B148" s="152">
        <v>30</v>
      </c>
      <c r="C148" s="153">
        <v>42239</v>
      </c>
      <c r="D148" s="154" t="s">
        <v>139</v>
      </c>
      <c r="E148" s="153">
        <v>42239</v>
      </c>
      <c r="F148" s="155">
        <v>16</v>
      </c>
      <c r="G148" s="156">
        <v>0</v>
      </c>
      <c r="H148" s="156">
        <v>0</v>
      </c>
      <c r="I148" s="156">
        <v>0</v>
      </c>
    </row>
    <row r="149" spans="1:9" s="84" customFormat="1" ht="11.25" x14ac:dyDescent="0.15">
      <c r="A149" s="157" t="s">
        <v>148</v>
      </c>
      <c r="B149" s="158">
        <f>COUNTIF($A$8:$A$164,"สามโคก")-1</f>
        <v>14</v>
      </c>
      <c r="C149" s="159" t="s">
        <v>11</v>
      </c>
      <c r="D149" s="160" t="s">
        <v>11</v>
      </c>
      <c r="E149" s="159" t="s">
        <v>11</v>
      </c>
      <c r="F149" s="161" t="s">
        <v>11</v>
      </c>
      <c r="G149" s="162">
        <f>SUM(G150:G163)</f>
        <v>56441</v>
      </c>
      <c r="H149" s="162">
        <f t="shared" ref="H149:I149" si="7">SUM(H150:H163)</f>
        <v>27279</v>
      </c>
      <c r="I149" s="162">
        <f t="shared" si="7"/>
        <v>29162</v>
      </c>
    </row>
    <row r="150" spans="1:9" hidden="1" x14ac:dyDescent="0.2">
      <c r="A150" s="49" t="s">
        <v>148</v>
      </c>
      <c r="B150" s="50">
        <v>1</v>
      </c>
      <c r="C150" s="51">
        <v>1138</v>
      </c>
      <c r="D150" s="52" t="s">
        <v>149</v>
      </c>
      <c r="E150" s="51">
        <v>10687</v>
      </c>
      <c r="F150" s="53">
        <v>18</v>
      </c>
      <c r="G150" s="54">
        <v>5228</v>
      </c>
      <c r="H150" s="54">
        <v>2509</v>
      </c>
      <c r="I150" s="54">
        <v>2719</v>
      </c>
    </row>
    <row r="151" spans="1:9" hidden="1" x14ac:dyDescent="0.2">
      <c r="A151" s="49" t="s">
        <v>148</v>
      </c>
      <c r="B151" s="50">
        <v>2</v>
      </c>
      <c r="C151" s="51">
        <v>1139</v>
      </c>
      <c r="D151" s="52" t="s">
        <v>150</v>
      </c>
      <c r="E151" s="51">
        <v>10687</v>
      </c>
      <c r="F151" s="53">
        <v>18</v>
      </c>
      <c r="G151" s="54">
        <v>2991</v>
      </c>
      <c r="H151" s="54">
        <v>1275</v>
      </c>
      <c r="I151" s="54">
        <v>1716</v>
      </c>
    </row>
    <row r="152" spans="1:9" hidden="1" x14ac:dyDescent="0.2">
      <c r="A152" s="49" t="s">
        <v>148</v>
      </c>
      <c r="B152" s="50">
        <v>3</v>
      </c>
      <c r="C152" s="51">
        <v>1140</v>
      </c>
      <c r="D152" s="52" t="s">
        <v>151</v>
      </c>
      <c r="E152" s="51">
        <v>10687</v>
      </c>
      <c r="F152" s="53">
        <v>18</v>
      </c>
      <c r="G152" s="54">
        <v>9997</v>
      </c>
      <c r="H152" s="54">
        <v>4718</v>
      </c>
      <c r="I152" s="54">
        <v>5279</v>
      </c>
    </row>
    <row r="153" spans="1:9" hidden="1" x14ac:dyDescent="0.2">
      <c r="A153" s="49" t="s">
        <v>148</v>
      </c>
      <c r="B153" s="50">
        <v>4</v>
      </c>
      <c r="C153" s="51">
        <v>1141</v>
      </c>
      <c r="D153" s="52" t="s">
        <v>152</v>
      </c>
      <c r="E153" s="51">
        <v>10687</v>
      </c>
      <c r="F153" s="53">
        <v>18</v>
      </c>
      <c r="G153" s="54">
        <v>4382</v>
      </c>
      <c r="H153" s="54">
        <v>2174</v>
      </c>
      <c r="I153" s="54">
        <v>2208</v>
      </c>
    </row>
    <row r="154" spans="1:9" hidden="1" x14ac:dyDescent="0.2">
      <c r="A154" s="49" t="s">
        <v>148</v>
      </c>
      <c r="B154" s="50">
        <v>5</v>
      </c>
      <c r="C154" s="51">
        <v>1142</v>
      </c>
      <c r="D154" s="52" t="s">
        <v>153</v>
      </c>
      <c r="E154" s="51">
        <v>10687</v>
      </c>
      <c r="F154" s="53">
        <v>18</v>
      </c>
      <c r="G154" s="54">
        <v>6473</v>
      </c>
      <c r="H154" s="54">
        <v>2976</v>
      </c>
      <c r="I154" s="54">
        <v>3497</v>
      </c>
    </row>
    <row r="155" spans="1:9" hidden="1" x14ac:dyDescent="0.2">
      <c r="A155" s="49" t="s">
        <v>148</v>
      </c>
      <c r="B155" s="50">
        <v>6</v>
      </c>
      <c r="C155" s="51">
        <v>1143</v>
      </c>
      <c r="D155" s="52" t="s">
        <v>154</v>
      </c>
      <c r="E155" s="51">
        <v>10687</v>
      </c>
      <c r="F155" s="53">
        <v>18</v>
      </c>
      <c r="G155" s="54">
        <v>3314</v>
      </c>
      <c r="H155" s="54">
        <v>1581</v>
      </c>
      <c r="I155" s="54">
        <v>1733</v>
      </c>
    </row>
    <row r="156" spans="1:9" hidden="1" x14ac:dyDescent="0.2">
      <c r="A156" s="49" t="s">
        <v>148</v>
      </c>
      <c r="B156" s="50">
        <v>7</v>
      </c>
      <c r="C156" s="51">
        <v>1144</v>
      </c>
      <c r="D156" s="52" t="s">
        <v>155</v>
      </c>
      <c r="E156" s="51">
        <v>10767</v>
      </c>
      <c r="F156" s="53">
        <v>18</v>
      </c>
      <c r="G156" s="54">
        <v>6251</v>
      </c>
      <c r="H156" s="54">
        <v>2966</v>
      </c>
      <c r="I156" s="54">
        <v>3285</v>
      </c>
    </row>
    <row r="157" spans="1:9" hidden="1" x14ac:dyDescent="0.2">
      <c r="A157" s="49" t="s">
        <v>148</v>
      </c>
      <c r="B157" s="50">
        <v>8</v>
      </c>
      <c r="C157" s="51">
        <v>1145</v>
      </c>
      <c r="D157" s="52" t="s">
        <v>156</v>
      </c>
      <c r="E157" s="51">
        <v>10767</v>
      </c>
      <c r="F157" s="53">
        <v>18</v>
      </c>
      <c r="G157" s="54">
        <v>2079</v>
      </c>
      <c r="H157" s="54">
        <v>1024</v>
      </c>
      <c r="I157" s="54">
        <v>1055</v>
      </c>
    </row>
    <row r="158" spans="1:9" hidden="1" x14ac:dyDescent="0.2">
      <c r="A158" s="49" t="s">
        <v>148</v>
      </c>
      <c r="B158" s="50">
        <v>9</v>
      </c>
      <c r="C158" s="51">
        <v>1146</v>
      </c>
      <c r="D158" s="52" t="s">
        <v>157</v>
      </c>
      <c r="E158" s="51">
        <v>10767</v>
      </c>
      <c r="F158" s="53">
        <v>18</v>
      </c>
      <c r="G158" s="54">
        <v>3675</v>
      </c>
      <c r="H158" s="54">
        <v>1849</v>
      </c>
      <c r="I158" s="54">
        <v>1826</v>
      </c>
    </row>
    <row r="159" spans="1:9" hidden="1" x14ac:dyDescent="0.2">
      <c r="A159" s="49" t="s">
        <v>148</v>
      </c>
      <c r="B159" s="50">
        <v>10</v>
      </c>
      <c r="C159" s="51">
        <v>1147</v>
      </c>
      <c r="D159" s="52" t="s">
        <v>158</v>
      </c>
      <c r="E159" s="51">
        <v>10687</v>
      </c>
      <c r="F159" s="53">
        <v>18</v>
      </c>
      <c r="G159" s="54">
        <v>1954</v>
      </c>
      <c r="H159" s="54">
        <v>924</v>
      </c>
      <c r="I159" s="54">
        <v>1030</v>
      </c>
    </row>
    <row r="160" spans="1:9" hidden="1" x14ac:dyDescent="0.2">
      <c r="A160" s="49" t="s">
        <v>148</v>
      </c>
      <c r="B160" s="50">
        <v>11</v>
      </c>
      <c r="C160" s="51">
        <v>1148</v>
      </c>
      <c r="D160" s="52" t="s">
        <v>159</v>
      </c>
      <c r="E160" s="51">
        <v>10687</v>
      </c>
      <c r="F160" s="53">
        <v>18</v>
      </c>
      <c r="G160" s="54">
        <v>2580</v>
      </c>
      <c r="H160" s="54">
        <v>1232</v>
      </c>
      <c r="I160" s="54">
        <v>1348</v>
      </c>
    </row>
    <row r="161" spans="1:9" hidden="1" x14ac:dyDescent="0.2">
      <c r="A161" s="49" t="s">
        <v>148</v>
      </c>
      <c r="B161" s="50">
        <v>12</v>
      </c>
      <c r="C161" s="51">
        <v>10767</v>
      </c>
      <c r="D161" s="52" t="s">
        <v>160</v>
      </c>
      <c r="E161" s="51">
        <v>10767</v>
      </c>
      <c r="F161" s="53">
        <v>7</v>
      </c>
      <c r="G161" s="54">
        <v>2867</v>
      </c>
      <c r="H161" s="54">
        <v>1397</v>
      </c>
      <c r="I161" s="54">
        <v>1470</v>
      </c>
    </row>
    <row r="162" spans="1:9" hidden="1" x14ac:dyDescent="0.2">
      <c r="A162" s="49" t="s">
        <v>148</v>
      </c>
      <c r="B162" s="50">
        <v>13</v>
      </c>
      <c r="C162" s="51">
        <v>22788</v>
      </c>
      <c r="D162" s="52" t="s">
        <v>161</v>
      </c>
      <c r="E162" s="51">
        <v>10687</v>
      </c>
      <c r="F162" s="53">
        <v>13</v>
      </c>
      <c r="G162" s="54">
        <v>535</v>
      </c>
      <c r="H162" s="54">
        <v>505</v>
      </c>
      <c r="I162" s="54">
        <v>30</v>
      </c>
    </row>
    <row r="163" spans="1:9" hidden="1" x14ac:dyDescent="0.2">
      <c r="A163" s="49" t="s">
        <v>148</v>
      </c>
      <c r="B163" s="50">
        <v>14</v>
      </c>
      <c r="C163" s="51">
        <v>41428</v>
      </c>
      <c r="D163" s="52" t="s">
        <v>162</v>
      </c>
      <c r="E163" s="51">
        <v>41428</v>
      </c>
      <c r="F163" s="53">
        <v>16</v>
      </c>
      <c r="G163" s="54">
        <v>4115</v>
      </c>
      <c r="H163" s="54">
        <v>2149</v>
      </c>
      <c r="I163" s="54">
        <v>1966</v>
      </c>
    </row>
    <row r="165" spans="1:9" x14ac:dyDescent="0.2">
      <c r="A165" s="61" t="s">
        <v>163</v>
      </c>
      <c r="B165" s="62"/>
      <c r="C165" s="61"/>
      <c r="D165" s="61"/>
      <c r="E165" s="63"/>
      <c r="F165" s="61"/>
      <c r="G165" s="64"/>
      <c r="H165" s="64"/>
      <c r="I165" s="64"/>
    </row>
    <row r="166" spans="1:9" x14ac:dyDescent="0.2">
      <c r="A166" s="65" t="s">
        <v>0</v>
      </c>
      <c r="B166" s="66" t="s">
        <v>1</v>
      </c>
      <c r="C166" s="65" t="s">
        <v>2</v>
      </c>
      <c r="D166" s="67" t="s">
        <v>3</v>
      </c>
      <c r="E166" s="68" t="s">
        <v>4</v>
      </c>
      <c r="F166" s="69" t="s">
        <v>5</v>
      </c>
      <c r="G166" s="70" t="s">
        <v>6</v>
      </c>
      <c r="H166" s="70"/>
      <c r="I166" s="70"/>
    </row>
    <row r="167" spans="1:9" x14ac:dyDescent="0.2">
      <c r="A167" s="65"/>
      <c r="B167" s="71"/>
      <c r="C167" s="65"/>
      <c r="D167" s="67"/>
      <c r="E167" s="68"/>
      <c r="F167" s="69"/>
      <c r="G167" s="72" t="s">
        <v>7</v>
      </c>
      <c r="H167" s="72" t="s">
        <v>8</v>
      </c>
      <c r="I167" s="72" t="s">
        <v>9</v>
      </c>
    </row>
    <row r="168" spans="1:9" s="84" customFormat="1" ht="11.25" x14ac:dyDescent="0.15">
      <c r="A168" s="79" t="s">
        <v>10</v>
      </c>
      <c r="B168" s="80">
        <f>SUM(B169,B180)</f>
        <v>50</v>
      </c>
      <c r="C168" s="81" t="s">
        <v>11</v>
      </c>
      <c r="D168" s="81" t="s">
        <v>11</v>
      </c>
      <c r="E168" s="82" t="s">
        <v>11</v>
      </c>
      <c r="F168" s="81" t="s">
        <v>11</v>
      </c>
      <c r="G168" s="83">
        <f t="shared" ref="G168:I168" si="8">SUM(G169,G180)</f>
        <v>845943</v>
      </c>
      <c r="H168" s="83">
        <f t="shared" si="8"/>
        <v>406102</v>
      </c>
      <c r="I168" s="83">
        <f t="shared" si="8"/>
        <v>439841</v>
      </c>
    </row>
    <row r="169" spans="1:9" x14ac:dyDescent="0.2">
      <c r="A169" s="73" t="s">
        <v>164</v>
      </c>
      <c r="B169" s="74">
        <f>COUNTIF($E$169:$E$221,"Y")-1</f>
        <v>10</v>
      </c>
      <c r="C169" s="75" t="s">
        <v>11</v>
      </c>
      <c r="D169" s="75" t="s">
        <v>11</v>
      </c>
      <c r="E169" s="76" t="s">
        <v>165</v>
      </c>
      <c r="F169" s="75" t="s">
        <v>11</v>
      </c>
      <c r="G169" s="72">
        <f>SUM(G170:G179)</f>
        <v>613290</v>
      </c>
      <c r="H169" s="72">
        <f t="shared" ref="H169:I169" si="9">SUM(H170:H179)</f>
        <v>291572</v>
      </c>
      <c r="I169" s="72">
        <f t="shared" si="9"/>
        <v>321718</v>
      </c>
    </row>
    <row r="170" spans="1:9" x14ac:dyDescent="0.2">
      <c r="A170" s="13" t="s">
        <v>12</v>
      </c>
      <c r="B170" s="14">
        <v>1</v>
      </c>
      <c r="C170" s="15">
        <v>1088</v>
      </c>
      <c r="D170" s="16" t="s">
        <v>31</v>
      </c>
      <c r="E170" s="15" t="s">
        <v>165</v>
      </c>
      <c r="F170" s="17">
        <v>18</v>
      </c>
      <c r="G170" s="18">
        <f t="shared" ref="G170:I179" si="10">SUMIF($E$8:$E$163,$C170,G$8:G$163)</f>
        <v>16202</v>
      </c>
      <c r="H170" s="18">
        <f t="shared" si="10"/>
        <v>7326</v>
      </c>
      <c r="I170" s="18">
        <f t="shared" si="10"/>
        <v>8876</v>
      </c>
    </row>
    <row r="171" spans="1:9" x14ac:dyDescent="0.2">
      <c r="A171" s="13" t="s">
        <v>12</v>
      </c>
      <c r="B171" s="14">
        <v>2</v>
      </c>
      <c r="C171" s="15">
        <v>10687</v>
      </c>
      <c r="D171" s="16" t="s">
        <v>32</v>
      </c>
      <c r="E171" s="15" t="s">
        <v>165</v>
      </c>
      <c r="F171" s="17">
        <v>6</v>
      </c>
      <c r="G171" s="18">
        <f t="shared" si="10"/>
        <v>202407</v>
      </c>
      <c r="H171" s="18">
        <f t="shared" si="10"/>
        <v>94750</v>
      </c>
      <c r="I171" s="18">
        <f t="shared" si="10"/>
        <v>107657</v>
      </c>
    </row>
    <row r="172" spans="1:9" x14ac:dyDescent="0.2">
      <c r="A172" s="19" t="s">
        <v>39</v>
      </c>
      <c r="B172" s="20">
        <v>3</v>
      </c>
      <c r="C172" s="21">
        <v>10761</v>
      </c>
      <c r="D172" s="22" t="s">
        <v>52</v>
      </c>
      <c r="E172" s="21" t="s">
        <v>165</v>
      </c>
      <c r="F172" s="23">
        <v>7</v>
      </c>
      <c r="G172" s="24">
        <f t="shared" si="10"/>
        <v>103112</v>
      </c>
      <c r="H172" s="24">
        <f t="shared" si="10"/>
        <v>49434</v>
      </c>
      <c r="I172" s="24">
        <f t="shared" si="10"/>
        <v>53678</v>
      </c>
    </row>
    <row r="173" spans="1:9" x14ac:dyDescent="0.2">
      <c r="A173" s="25" t="s">
        <v>73</v>
      </c>
      <c r="B173" s="26">
        <v>4</v>
      </c>
      <c r="C173" s="27">
        <v>10762</v>
      </c>
      <c r="D173" s="28" t="s">
        <v>78</v>
      </c>
      <c r="E173" s="27" t="s">
        <v>165</v>
      </c>
      <c r="F173" s="29">
        <v>7</v>
      </c>
      <c r="G173" s="30">
        <f t="shared" si="10"/>
        <v>41270</v>
      </c>
      <c r="H173" s="30">
        <f t="shared" si="10"/>
        <v>20802</v>
      </c>
      <c r="I173" s="30">
        <f t="shared" si="10"/>
        <v>20468</v>
      </c>
    </row>
    <row r="174" spans="1:9" x14ac:dyDescent="0.2">
      <c r="A174" s="25" t="s">
        <v>73</v>
      </c>
      <c r="B174" s="26">
        <v>5</v>
      </c>
      <c r="C174" s="27">
        <v>10763</v>
      </c>
      <c r="D174" s="28" t="s">
        <v>79</v>
      </c>
      <c r="E174" s="27" t="s">
        <v>165</v>
      </c>
      <c r="F174" s="29">
        <v>7</v>
      </c>
      <c r="G174" s="30">
        <f t="shared" si="10"/>
        <v>62326</v>
      </c>
      <c r="H174" s="30">
        <f t="shared" si="10"/>
        <v>28440</v>
      </c>
      <c r="I174" s="30">
        <f t="shared" si="10"/>
        <v>33886</v>
      </c>
    </row>
    <row r="175" spans="1:9" x14ac:dyDescent="0.2">
      <c r="A175" s="31" t="s">
        <v>95</v>
      </c>
      <c r="B175" s="32">
        <v>6</v>
      </c>
      <c r="C175" s="33">
        <v>10764</v>
      </c>
      <c r="D175" s="34" t="s">
        <v>105</v>
      </c>
      <c r="E175" s="33" t="s">
        <v>165</v>
      </c>
      <c r="F175" s="35">
        <v>7</v>
      </c>
      <c r="G175" s="36">
        <f t="shared" si="10"/>
        <v>43215</v>
      </c>
      <c r="H175" s="36">
        <f t="shared" si="10"/>
        <v>21348</v>
      </c>
      <c r="I175" s="36">
        <f t="shared" si="10"/>
        <v>21867</v>
      </c>
    </row>
    <row r="176" spans="1:9" x14ac:dyDescent="0.2">
      <c r="A176" s="37" t="s">
        <v>106</v>
      </c>
      <c r="B176" s="38">
        <v>7</v>
      </c>
      <c r="C176" s="39">
        <v>10765</v>
      </c>
      <c r="D176" s="40" t="s">
        <v>118</v>
      </c>
      <c r="E176" s="39" t="s">
        <v>165</v>
      </c>
      <c r="F176" s="41">
        <v>7</v>
      </c>
      <c r="G176" s="42">
        <f t="shared" si="10"/>
        <v>38397</v>
      </c>
      <c r="H176" s="42">
        <f t="shared" si="10"/>
        <v>18409</v>
      </c>
      <c r="I176" s="42">
        <f t="shared" si="10"/>
        <v>19988</v>
      </c>
    </row>
    <row r="177" spans="1:9" x14ac:dyDescent="0.2">
      <c r="A177" s="43" t="s">
        <v>119</v>
      </c>
      <c r="B177" s="44">
        <v>8</v>
      </c>
      <c r="C177" s="45">
        <v>1130</v>
      </c>
      <c r="D177" s="46" t="s">
        <v>125</v>
      </c>
      <c r="E177" s="45" t="s">
        <v>165</v>
      </c>
      <c r="F177" s="47">
        <v>3</v>
      </c>
      <c r="G177" s="48">
        <f t="shared" si="10"/>
        <v>15530</v>
      </c>
      <c r="H177" s="48">
        <f t="shared" si="10"/>
        <v>7277</v>
      </c>
      <c r="I177" s="48">
        <f t="shared" si="10"/>
        <v>8253</v>
      </c>
    </row>
    <row r="178" spans="1:9" x14ac:dyDescent="0.2">
      <c r="A178" s="43" t="s">
        <v>119</v>
      </c>
      <c r="B178" s="44">
        <v>9</v>
      </c>
      <c r="C178" s="45">
        <v>10766</v>
      </c>
      <c r="D178" s="46" t="s">
        <v>133</v>
      </c>
      <c r="E178" s="45" t="s">
        <v>165</v>
      </c>
      <c r="F178" s="47">
        <v>7</v>
      </c>
      <c r="G178" s="48">
        <f t="shared" si="10"/>
        <v>65187</v>
      </c>
      <c r="H178" s="48">
        <f t="shared" si="10"/>
        <v>31621</v>
      </c>
      <c r="I178" s="48">
        <f t="shared" si="10"/>
        <v>33566</v>
      </c>
    </row>
    <row r="179" spans="1:9" x14ac:dyDescent="0.2">
      <c r="A179" s="49" t="s">
        <v>148</v>
      </c>
      <c r="B179" s="50">
        <v>10</v>
      </c>
      <c r="C179" s="51">
        <v>10767</v>
      </c>
      <c r="D179" s="52" t="s">
        <v>160</v>
      </c>
      <c r="E179" s="51" t="s">
        <v>165</v>
      </c>
      <c r="F179" s="53">
        <v>7</v>
      </c>
      <c r="G179" s="54">
        <f t="shared" si="10"/>
        <v>25644</v>
      </c>
      <c r="H179" s="54">
        <f t="shared" si="10"/>
        <v>12165</v>
      </c>
      <c r="I179" s="54">
        <f t="shared" si="10"/>
        <v>13479</v>
      </c>
    </row>
    <row r="180" spans="1:9" s="84" customFormat="1" ht="11.25" x14ac:dyDescent="0.15">
      <c r="A180" s="79" t="s">
        <v>166</v>
      </c>
      <c r="B180" s="80">
        <f>COUNTIF($E$169:$E$221,"N")-1</f>
        <v>40</v>
      </c>
      <c r="C180" s="81" t="s">
        <v>11</v>
      </c>
      <c r="D180" s="81" t="s">
        <v>11</v>
      </c>
      <c r="E180" s="82" t="s">
        <v>167</v>
      </c>
      <c r="F180" s="81" t="s">
        <v>11</v>
      </c>
      <c r="G180" s="83">
        <f t="shared" ref="G180:I180" si="11">SUM(G181:G220)</f>
        <v>232653</v>
      </c>
      <c r="H180" s="83">
        <f t="shared" si="11"/>
        <v>114530</v>
      </c>
      <c r="I180" s="83">
        <f t="shared" si="11"/>
        <v>118123</v>
      </c>
    </row>
    <row r="181" spans="1:9" x14ac:dyDescent="0.2">
      <c r="A181" s="13" t="s">
        <v>12</v>
      </c>
      <c r="B181" s="14">
        <v>1</v>
      </c>
      <c r="C181" s="15">
        <v>41319</v>
      </c>
      <c r="D181" s="16" t="s">
        <v>168</v>
      </c>
      <c r="E181" s="15" t="s">
        <v>167</v>
      </c>
      <c r="F181" s="17">
        <v>16</v>
      </c>
      <c r="G181" s="18">
        <f t="shared" ref="G181:I196" si="12">SUMIF($E$8:$E$163,$C181,G$8:G$163)</f>
        <v>3041</v>
      </c>
      <c r="H181" s="18">
        <f t="shared" si="12"/>
        <v>1569</v>
      </c>
      <c r="I181" s="18">
        <f t="shared" si="12"/>
        <v>1472</v>
      </c>
    </row>
    <row r="182" spans="1:9" x14ac:dyDescent="0.2">
      <c r="A182" s="13" t="s">
        <v>12</v>
      </c>
      <c r="B182" s="14">
        <v>2</v>
      </c>
      <c r="C182" s="15">
        <v>41320</v>
      </c>
      <c r="D182" s="16" t="s">
        <v>169</v>
      </c>
      <c r="E182" s="15" t="s">
        <v>167</v>
      </c>
      <c r="F182" s="17">
        <v>16</v>
      </c>
      <c r="G182" s="18">
        <f t="shared" si="12"/>
        <v>8494</v>
      </c>
      <c r="H182" s="18">
        <f t="shared" si="12"/>
        <v>4701</v>
      </c>
      <c r="I182" s="18">
        <f t="shared" si="12"/>
        <v>3793</v>
      </c>
    </row>
    <row r="183" spans="1:9" x14ac:dyDescent="0.2">
      <c r="A183" s="13" t="s">
        <v>12</v>
      </c>
      <c r="B183" s="14">
        <v>3</v>
      </c>
      <c r="C183" s="15">
        <v>41392</v>
      </c>
      <c r="D183" s="16" t="s">
        <v>170</v>
      </c>
      <c r="E183" s="15" t="s">
        <v>167</v>
      </c>
      <c r="F183" s="17">
        <v>16</v>
      </c>
      <c r="G183" s="18">
        <f t="shared" si="12"/>
        <v>10895</v>
      </c>
      <c r="H183" s="18">
        <f t="shared" si="12"/>
        <v>3562</v>
      </c>
      <c r="I183" s="18">
        <f t="shared" si="12"/>
        <v>7333</v>
      </c>
    </row>
    <row r="184" spans="1:9" x14ac:dyDescent="0.2">
      <c r="A184" s="13" t="s">
        <v>12</v>
      </c>
      <c r="B184" s="14">
        <v>4</v>
      </c>
      <c r="C184" s="15">
        <v>41686</v>
      </c>
      <c r="D184" s="16" t="s">
        <v>171</v>
      </c>
      <c r="E184" s="15" t="s">
        <v>167</v>
      </c>
      <c r="F184" s="17">
        <v>16</v>
      </c>
      <c r="G184" s="18">
        <f t="shared" si="12"/>
        <v>304</v>
      </c>
      <c r="H184" s="18">
        <f t="shared" si="12"/>
        <v>138</v>
      </c>
      <c r="I184" s="18">
        <f t="shared" si="12"/>
        <v>166</v>
      </c>
    </row>
    <row r="185" spans="1:9" x14ac:dyDescent="0.2">
      <c r="A185" s="19" t="s">
        <v>39</v>
      </c>
      <c r="B185" s="20">
        <v>6</v>
      </c>
      <c r="C185" s="21">
        <v>23948</v>
      </c>
      <c r="D185" s="22" t="s">
        <v>172</v>
      </c>
      <c r="E185" s="21" t="s">
        <v>167</v>
      </c>
      <c r="F185" s="23">
        <v>16</v>
      </c>
      <c r="G185" s="24">
        <f t="shared" si="12"/>
        <v>8472</v>
      </c>
      <c r="H185" s="24">
        <f t="shared" si="12"/>
        <v>4217</v>
      </c>
      <c r="I185" s="24">
        <f t="shared" si="12"/>
        <v>4255</v>
      </c>
    </row>
    <row r="186" spans="1:9" x14ac:dyDescent="0.2">
      <c r="A186" s="19" t="s">
        <v>39</v>
      </c>
      <c r="B186" s="20">
        <v>7</v>
      </c>
      <c r="C186" s="21">
        <v>24041</v>
      </c>
      <c r="D186" s="22" t="s">
        <v>173</v>
      </c>
      <c r="E186" s="21" t="s">
        <v>167</v>
      </c>
      <c r="F186" s="23">
        <v>16</v>
      </c>
      <c r="G186" s="24">
        <f t="shared" si="12"/>
        <v>7880</v>
      </c>
      <c r="H186" s="24">
        <f t="shared" si="12"/>
        <v>4179</v>
      </c>
      <c r="I186" s="24">
        <f t="shared" si="12"/>
        <v>3701</v>
      </c>
    </row>
    <row r="187" spans="1:9" x14ac:dyDescent="0.2">
      <c r="A187" s="19" t="s">
        <v>39</v>
      </c>
      <c r="B187" s="20">
        <v>8</v>
      </c>
      <c r="C187" s="21">
        <v>24042</v>
      </c>
      <c r="D187" s="22" t="s">
        <v>174</v>
      </c>
      <c r="E187" s="21" t="s">
        <v>167</v>
      </c>
      <c r="F187" s="23">
        <v>16</v>
      </c>
      <c r="G187" s="24">
        <f t="shared" si="12"/>
        <v>9868</v>
      </c>
      <c r="H187" s="24">
        <f t="shared" si="12"/>
        <v>4861</v>
      </c>
      <c r="I187" s="24">
        <f t="shared" si="12"/>
        <v>5007</v>
      </c>
    </row>
    <row r="188" spans="1:9" x14ac:dyDescent="0.2">
      <c r="A188" s="19" t="s">
        <v>39</v>
      </c>
      <c r="B188" s="20">
        <v>9</v>
      </c>
      <c r="C188" s="21">
        <v>24707</v>
      </c>
      <c r="D188" s="22" t="s">
        <v>175</v>
      </c>
      <c r="E188" s="21" t="s">
        <v>167</v>
      </c>
      <c r="F188" s="23">
        <v>16</v>
      </c>
      <c r="G188" s="24">
        <f t="shared" si="12"/>
        <v>5893</v>
      </c>
      <c r="H188" s="24">
        <f t="shared" si="12"/>
        <v>2885</v>
      </c>
      <c r="I188" s="24">
        <f t="shared" si="12"/>
        <v>3008</v>
      </c>
    </row>
    <row r="189" spans="1:9" x14ac:dyDescent="0.2">
      <c r="A189" s="19" t="s">
        <v>39</v>
      </c>
      <c r="B189" s="20">
        <v>10</v>
      </c>
      <c r="C189" s="21">
        <v>24925</v>
      </c>
      <c r="D189" s="22" t="s">
        <v>176</v>
      </c>
      <c r="E189" s="21" t="s">
        <v>167</v>
      </c>
      <c r="F189" s="23">
        <v>16</v>
      </c>
      <c r="G189" s="24">
        <f t="shared" si="12"/>
        <v>8712</v>
      </c>
      <c r="H189" s="24">
        <f t="shared" si="12"/>
        <v>4310</v>
      </c>
      <c r="I189" s="24">
        <f t="shared" si="12"/>
        <v>4402</v>
      </c>
    </row>
    <row r="190" spans="1:9" x14ac:dyDescent="0.2">
      <c r="A190" s="19" t="s">
        <v>39</v>
      </c>
      <c r="B190" s="20">
        <v>11</v>
      </c>
      <c r="C190" s="21">
        <v>28012</v>
      </c>
      <c r="D190" s="22" t="s">
        <v>177</v>
      </c>
      <c r="E190" s="21" t="s">
        <v>167</v>
      </c>
      <c r="F190" s="23">
        <v>16</v>
      </c>
      <c r="G190" s="24">
        <f t="shared" si="12"/>
        <v>5234</v>
      </c>
      <c r="H190" s="24">
        <f t="shared" si="12"/>
        <v>2733</v>
      </c>
      <c r="I190" s="24">
        <f t="shared" si="12"/>
        <v>2501</v>
      </c>
    </row>
    <row r="191" spans="1:9" x14ac:dyDescent="0.2">
      <c r="A191" s="19" t="s">
        <v>39</v>
      </c>
      <c r="B191" s="20">
        <v>12</v>
      </c>
      <c r="C191" s="21">
        <v>31157</v>
      </c>
      <c r="D191" s="22" t="s">
        <v>178</v>
      </c>
      <c r="E191" s="21" t="s">
        <v>167</v>
      </c>
      <c r="F191" s="23">
        <v>16</v>
      </c>
      <c r="G191" s="24">
        <f t="shared" si="12"/>
        <v>192</v>
      </c>
      <c r="H191" s="24">
        <f t="shared" si="12"/>
        <v>70</v>
      </c>
      <c r="I191" s="24">
        <f t="shared" si="12"/>
        <v>122</v>
      </c>
    </row>
    <row r="192" spans="1:9" x14ac:dyDescent="0.2">
      <c r="A192" s="19" t="s">
        <v>39</v>
      </c>
      <c r="B192" s="20">
        <v>13</v>
      </c>
      <c r="C192" s="21">
        <v>31158</v>
      </c>
      <c r="D192" s="22" t="s">
        <v>179</v>
      </c>
      <c r="E192" s="21" t="s">
        <v>167</v>
      </c>
      <c r="F192" s="23">
        <v>16</v>
      </c>
      <c r="G192" s="24">
        <f t="shared" si="12"/>
        <v>8758</v>
      </c>
      <c r="H192" s="24">
        <f t="shared" si="12"/>
        <v>4348</v>
      </c>
      <c r="I192" s="24">
        <f t="shared" si="12"/>
        <v>4410</v>
      </c>
    </row>
    <row r="193" spans="1:9" x14ac:dyDescent="0.2">
      <c r="A193" s="19" t="s">
        <v>39</v>
      </c>
      <c r="B193" s="20">
        <v>14</v>
      </c>
      <c r="C193" s="21">
        <v>31160</v>
      </c>
      <c r="D193" s="22" t="s">
        <v>66</v>
      </c>
      <c r="E193" s="21" t="s">
        <v>167</v>
      </c>
      <c r="F193" s="23">
        <v>16</v>
      </c>
      <c r="G193" s="24">
        <f t="shared" si="12"/>
        <v>1917</v>
      </c>
      <c r="H193" s="24">
        <f t="shared" si="12"/>
        <v>819</v>
      </c>
      <c r="I193" s="24">
        <f t="shared" si="12"/>
        <v>1098</v>
      </c>
    </row>
    <row r="194" spans="1:9" x14ac:dyDescent="0.2">
      <c r="A194" s="19" t="s">
        <v>39</v>
      </c>
      <c r="B194" s="20">
        <v>15</v>
      </c>
      <c r="C194" s="21">
        <v>40964</v>
      </c>
      <c r="D194" s="22" t="s">
        <v>180</v>
      </c>
      <c r="E194" s="21" t="s">
        <v>167</v>
      </c>
      <c r="F194" s="23">
        <v>16</v>
      </c>
      <c r="G194" s="24">
        <f t="shared" si="12"/>
        <v>0</v>
      </c>
      <c r="H194" s="24">
        <f t="shared" si="12"/>
        <v>0</v>
      </c>
      <c r="I194" s="24">
        <f t="shared" si="12"/>
        <v>0</v>
      </c>
    </row>
    <row r="195" spans="1:9" x14ac:dyDescent="0.2">
      <c r="A195" s="19" t="s">
        <v>39</v>
      </c>
      <c r="B195" s="20">
        <v>16</v>
      </c>
      <c r="C195" s="21">
        <v>41321</v>
      </c>
      <c r="D195" s="22" t="s">
        <v>181</v>
      </c>
      <c r="E195" s="21" t="s">
        <v>167</v>
      </c>
      <c r="F195" s="23">
        <v>16</v>
      </c>
      <c r="G195" s="24">
        <f t="shared" si="12"/>
        <v>4281</v>
      </c>
      <c r="H195" s="24">
        <f t="shared" si="12"/>
        <v>2174</v>
      </c>
      <c r="I195" s="24">
        <f t="shared" si="12"/>
        <v>2107</v>
      </c>
    </row>
    <row r="196" spans="1:9" x14ac:dyDescent="0.2">
      <c r="A196" s="19" t="s">
        <v>39</v>
      </c>
      <c r="B196" s="20">
        <v>17</v>
      </c>
      <c r="C196" s="21">
        <v>41330</v>
      </c>
      <c r="D196" s="22" t="s">
        <v>182</v>
      </c>
      <c r="E196" s="21" t="s">
        <v>167</v>
      </c>
      <c r="F196" s="23">
        <v>16</v>
      </c>
      <c r="G196" s="24">
        <f t="shared" si="12"/>
        <v>8191</v>
      </c>
      <c r="H196" s="24">
        <f t="shared" si="12"/>
        <v>4028</v>
      </c>
      <c r="I196" s="24">
        <f t="shared" si="12"/>
        <v>4163</v>
      </c>
    </row>
    <row r="197" spans="1:9" x14ac:dyDescent="0.2">
      <c r="A197" s="19" t="s">
        <v>39</v>
      </c>
      <c r="B197" s="20">
        <v>18</v>
      </c>
      <c r="C197" s="21">
        <v>41332</v>
      </c>
      <c r="D197" s="22" t="s">
        <v>183</v>
      </c>
      <c r="E197" s="21" t="s">
        <v>167</v>
      </c>
      <c r="F197" s="23">
        <v>16</v>
      </c>
      <c r="G197" s="24">
        <f t="shared" ref="G197:I212" si="13">SUMIF($E$8:$E$163,$C197,G$8:G$163)</f>
        <v>3925</v>
      </c>
      <c r="H197" s="24">
        <f t="shared" si="13"/>
        <v>1883</v>
      </c>
      <c r="I197" s="24">
        <f t="shared" si="13"/>
        <v>2042</v>
      </c>
    </row>
    <row r="198" spans="1:9" x14ac:dyDescent="0.2">
      <c r="A198" s="19" t="s">
        <v>39</v>
      </c>
      <c r="B198" s="20">
        <v>19</v>
      </c>
      <c r="C198" s="21">
        <v>41709</v>
      </c>
      <c r="D198" s="22" t="s">
        <v>180</v>
      </c>
      <c r="E198" s="21" t="s">
        <v>167</v>
      </c>
      <c r="F198" s="23">
        <v>16</v>
      </c>
      <c r="G198" s="24">
        <f t="shared" si="13"/>
        <v>5115</v>
      </c>
      <c r="H198" s="24">
        <f t="shared" si="13"/>
        <v>2343</v>
      </c>
      <c r="I198" s="24">
        <f t="shared" si="13"/>
        <v>2772</v>
      </c>
    </row>
    <row r="199" spans="1:9" x14ac:dyDescent="0.2">
      <c r="A199" s="19" t="s">
        <v>39</v>
      </c>
      <c r="B199" s="20">
        <v>20</v>
      </c>
      <c r="C199" s="21">
        <v>41798</v>
      </c>
      <c r="D199" s="22" t="s">
        <v>71</v>
      </c>
      <c r="E199" s="21" t="s">
        <v>167</v>
      </c>
      <c r="F199" s="23">
        <v>16</v>
      </c>
      <c r="G199" s="24">
        <f t="shared" si="13"/>
        <v>5033</v>
      </c>
      <c r="H199" s="24">
        <f t="shared" si="13"/>
        <v>2870</v>
      </c>
      <c r="I199" s="24">
        <f t="shared" si="13"/>
        <v>2163</v>
      </c>
    </row>
    <row r="200" spans="1:9" x14ac:dyDescent="0.2">
      <c r="A200" s="19" t="s">
        <v>39</v>
      </c>
      <c r="B200" s="20">
        <v>21</v>
      </c>
      <c r="C200" s="21">
        <v>41814</v>
      </c>
      <c r="D200" s="22" t="s">
        <v>72</v>
      </c>
      <c r="E200" s="21" t="s">
        <v>167</v>
      </c>
      <c r="F200" s="23">
        <v>14</v>
      </c>
      <c r="G200" s="24">
        <f t="shared" si="13"/>
        <v>584</v>
      </c>
      <c r="H200" s="24">
        <f t="shared" si="13"/>
        <v>118</v>
      </c>
      <c r="I200" s="24">
        <f t="shared" si="13"/>
        <v>466</v>
      </c>
    </row>
    <row r="201" spans="1:9" x14ac:dyDescent="0.2">
      <c r="A201" s="25" t="s">
        <v>73</v>
      </c>
      <c r="B201" s="26">
        <v>22</v>
      </c>
      <c r="C201" s="27">
        <v>1100</v>
      </c>
      <c r="D201" s="28" t="s">
        <v>74</v>
      </c>
      <c r="E201" s="27" t="s">
        <v>167</v>
      </c>
      <c r="F201" s="29">
        <v>13</v>
      </c>
      <c r="G201" s="30">
        <f t="shared" si="13"/>
        <v>27491</v>
      </c>
      <c r="H201" s="30">
        <f t="shared" si="13"/>
        <v>12297</v>
      </c>
      <c r="I201" s="30">
        <f t="shared" si="13"/>
        <v>15194</v>
      </c>
    </row>
    <row r="202" spans="1:9" ht="25.5" x14ac:dyDescent="0.2">
      <c r="A202" s="25" t="s">
        <v>73</v>
      </c>
      <c r="B202" s="26">
        <v>23</v>
      </c>
      <c r="C202" s="27">
        <v>12262</v>
      </c>
      <c r="D202" s="165" t="s">
        <v>184</v>
      </c>
      <c r="E202" s="27" t="s">
        <v>167</v>
      </c>
      <c r="F202" s="29">
        <v>11</v>
      </c>
      <c r="G202" s="30">
        <f t="shared" si="13"/>
        <v>0</v>
      </c>
      <c r="H202" s="30">
        <f t="shared" si="13"/>
        <v>0</v>
      </c>
      <c r="I202" s="30">
        <f t="shared" si="13"/>
        <v>0</v>
      </c>
    </row>
    <row r="203" spans="1:9" x14ac:dyDescent="0.2">
      <c r="A203" s="25" t="s">
        <v>73</v>
      </c>
      <c r="B203" s="26">
        <v>24</v>
      </c>
      <c r="C203" s="27">
        <v>14923</v>
      </c>
      <c r="D203" s="28" t="s">
        <v>185</v>
      </c>
      <c r="E203" s="27" t="s">
        <v>167</v>
      </c>
      <c r="F203" s="29">
        <v>11</v>
      </c>
      <c r="G203" s="30">
        <f t="shared" si="13"/>
        <v>0</v>
      </c>
      <c r="H203" s="30">
        <f t="shared" si="13"/>
        <v>0</v>
      </c>
      <c r="I203" s="30">
        <f t="shared" si="13"/>
        <v>0</v>
      </c>
    </row>
    <row r="204" spans="1:9" x14ac:dyDescent="0.2">
      <c r="A204" s="25" t="s">
        <v>73</v>
      </c>
      <c r="B204" s="26">
        <v>25</v>
      </c>
      <c r="C204" s="27">
        <v>31161</v>
      </c>
      <c r="D204" s="28" t="s">
        <v>186</v>
      </c>
      <c r="E204" s="27" t="s">
        <v>167</v>
      </c>
      <c r="F204" s="29">
        <v>16</v>
      </c>
      <c r="G204" s="30">
        <f t="shared" si="13"/>
        <v>10339</v>
      </c>
      <c r="H204" s="30">
        <f t="shared" si="13"/>
        <v>5243</v>
      </c>
      <c r="I204" s="30">
        <f t="shared" si="13"/>
        <v>5096</v>
      </c>
    </row>
    <row r="205" spans="1:9" x14ac:dyDescent="0.2">
      <c r="A205" s="25" t="s">
        <v>73</v>
      </c>
      <c r="B205" s="26">
        <v>26</v>
      </c>
      <c r="C205" s="27">
        <v>40965</v>
      </c>
      <c r="D205" s="28" t="s">
        <v>187</v>
      </c>
      <c r="E205" s="27" t="s">
        <v>167</v>
      </c>
      <c r="F205" s="29">
        <v>16</v>
      </c>
      <c r="G205" s="30">
        <f t="shared" si="13"/>
        <v>5138</v>
      </c>
      <c r="H205" s="30">
        <f t="shared" si="13"/>
        <v>2603</v>
      </c>
      <c r="I205" s="30">
        <f t="shared" si="13"/>
        <v>2535</v>
      </c>
    </row>
    <row r="206" spans="1:9" x14ac:dyDescent="0.2">
      <c r="A206" s="25" t="s">
        <v>73</v>
      </c>
      <c r="B206" s="26">
        <v>27</v>
      </c>
      <c r="C206" s="27">
        <v>41317</v>
      </c>
      <c r="D206" s="28" t="s">
        <v>188</v>
      </c>
      <c r="E206" s="27" t="s">
        <v>167</v>
      </c>
      <c r="F206" s="29">
        <v>16</v>
      </c>
      <c r="G206" s="30">
        <f t="shared" si="13"/>
        <v>9881</v>
      </c>
      <c r="H206" s="30">
        <f t="shared" si="13"/>
        <v>5233</v>
      </c>
      <c r="I206" s="30">
        <f t="shared" si="13"/>
        <v>4648</v>
      </c>
    </row>
    <row r="207" spans="1:9" x14ac:dyDescent="0.2">
      <c r="A207" s="25" t="s">
        <v>73</v>
      </c>
      <c r="B207" s="26">
        <v>28</v>
      </c>
      <c r="C207" s="27">
        <v>41604</v>
      </c>
      <c r="D207" s="28" t="s">
        <v>189</v>
      </c>
      <c r="E207" s="27" t="s">
        <v>167</v>
      </c>
      <c r="F207" s="29">
        <v>16</v>
      </c>
      <c r="G207" s="30">
        <f t="shared" si="13"/>
        <v>3797</v>
      </c>
      <c r="H207" s="30">
        <f t="shared" si="13"/>
        <v>2011</v>
      </c>
      <c r="I207" s="30">
        <f t="shared" si="13"/>
        <v>1786</v>
      </c>
    </row>
    <row r="208" spans="1:9" x14ac:dyDescent="0.2">
      <c r="A208" s="25" t="s">
        <v>73</v>
      </c>
      <c r="B208" s="26">
        <v>29</v>
      </c>
      <c r="C208" s="27">
        <v>41605</v>
      </c>
      <c r="D208" s="28" t="s">
        <v>190</v>
      </c>
      <c r="E208" s="27" t="s">
        <v>167</v>
      </c>
      <c r="F208" s="29">
        <v>16</v>
      </c>
      <c r="G208" s="30">
        <f t="shared" si="13"/>
        <v>4642</v>
      </c>
      <c r="H208" s="30">
        <f t="shared" si="13"/>
        <v>2221</v>
      </c>
      <c r="I208" s="30">
        <f t="shared" si="13"/>
        <v>2421</v>
      </c>
    </row>
    <row r="209" spans="1:9" ht="25.5" x14ac:dyDescent="0.2">
      <c r="A209" s="43" t="s">
        <v>119</v>
      </c>
      <c r="B209" s="44">
        <v>30</v>
      </c>
      <c r="C209" s="45">
        <v>11802</v>
      </c>
      <c r="D209" s="164" t="s">
        <v>191</v>
      </c>
      <c r="E209" s="45" t="s">
        <v>167</v>
      </c>
      <c r="F209" s="47">
        <v>13</v>
      </c>
      <c r="G209" s="48">
        <f t="shared" si="13"/>
        <v>2299</v>
      </c>
      <c r="H209" s="48">
        <f t="shared" si="13"/>
        <v>1015</v>
      </c>
      <c r="I209" s="48">
        <f t="shared" si="13"/>
        <v>1284</v>
      </c>
    </row>
    <row r="210" spans="1:9" x14ac:dyDescent="0.2">
      <c r="A210" s="43" t="s">
        <v>119</v>
      </c>
      <c r="B210" s="44">
        <v>31</v>
      </c>
      <c r="C210" s="45">
        <v>24192</v>
      </c>
      <c r="D210" s="46" t="s">
        <v>192</v>
      </c>
      <c r="E210" s="45" t="s">
        <v>167</v>
      </c>
      <c r="F210" s="47">
        <v>16</v>
      </c>
      <c r="G210" s="48">
        <f t="shared" si="13"/>
        <v>5133</v>
      </c>
      <c r="H210" s="48">
        <f t="shared" si="13"/>
        <v>2617</v>
      </c>
      <c r="I210" s="48">
        <f t="shared" si="13"/>
        <v>2516</v>
      </c>
    </row>
    <row r="211" spans="1:9" x14ac:dyDescent="0.2">
      <c r="A211" s="43" t="s">
        <v>119</v>
      </c>
      <c r="B211" s="44">
        <v>32</v>
      </c>
      <c r="C211" s="45">
        <v>24924</v>
      </c>
      <c r="D211" s="46" t="s">
        <v>193</v>
      </c>
      <c r="E211" s="45" t="s">
        <v>167</v>
      </c>
      <c r="F211" s="47">
        <v>16</v>
      </c>
      <c r="G211" s="48">
        <f t="shared" si="13"/>
        <v>10653</v>
      </c>
      <c r="H211" s="48">
        <f t="shared" si="13"/>
        <v>5301</v>
      </c>
      <c r="I211" s="48">
        <f t="shared" si="13"/>
        <v>5352</v>
      </c>
    </row>
    <row r="212" spans="1:9" x14ac:dyDescent="0.2">
      <c r="A212" s="43" t="s">
        <v>119</v>
      </c>
      <c r="B212" s="44">
        <v>33</v>
      </c>
      <c r="C212" s="45">
        <v>28013</v>
      </c>
      <c r="D212" s="46" t="s">
        <v>194</v>
      </c>
      <c r="E212" s="45" t="s">
        <v>167</v>
      </c>
      <c r="F212" s="47">
        <v>16</v>
      </c>
      <c r="G212" s="48">
        <f t="shared" si="13"/>
        <v>9036</v>
      </c>
      <c r="H212" s="48">
        <f t="shared" si="13"/>
        <v>4760</v>
      </c>
      <c r="I212" s="48">
        <f t="shared" si="13"/>
        <v>4276</v>
      </c>
    </row>
    <row r="213" spans="1:9" x14ac:dyDescent="0.2">
      <c r="A213" s="43" t="s">
        <v>119</v>
      </c>
      <c r="B213" s="44">
        <v>34</v>
      </c>
      <c r="C213" s="45">
        <v>33159</v>
      </c>
      <c r="D213" s="46" t="s">
        <v>195</v>
      </c>
      <c r="E213" s="45" t="s">
        <v>167</v>
      </c>
      <c r="F213" s="47">
        <v>16</v>
      </c>
      <c r="G213" s="48">
        <f t="shared" ref="G213:I222" si="14">SUMIF($E$8:$E$163,$C213,G$8:G$163)</f>
        <v>1155</v>
      </c>
      <c r="H213" s="48">
        <f t="shared" si="14"/>
        <v>602</v>
      </c>
      <c r="I213" s="48">
        <f t="shared" si="14"/>
        <v>553</v>
      </c>
    </row>
    <row r="214" spans="1:9" x14ac:dyDescent="0.2">
      <c r="A214" s="43" t="s">
        <v>119</v>
      </c>
      <c r="B214" s="44">
        <v>35</v>
      </c>
      <c r="C214" s="45">
        <v>33160</v>
      </c>
      <c r="D214" s="46" t="s">
        <v>196</v>
      </c>
      <c r="E214" s="45" t="s">
        <v>167</v>
      </c>
      <c r="F214" s="47">
        <v>16</v>
      </c>
      <c r="G214" s="48">
        <f t="shared" si="14"/>
        <v>2916</v>
      </c>
      <c r="H214" s="48">
        <f t="shared" si="14"/>
        <v>1402</v>
      </c>
      <c r="I214" s="48">
        <f t="shared" si="14"/>
        <v>1514</v>
      </c>
    </row>
    <row r="215" spans="1:9" x14ac:dyDescent="0.2">
      <c r="A215" s="43" t="s">
        <v>119</v>
      </c>
      <c r="B215" s="44">
        <v>36</v>
      </c>
      <c r="C215" s="45">
        <v>40855</v>
      </c>
      <c r="D215" s="46" t="s">
        <v>197</v>
      </c>
      <c r="E215" s="45" t="s">
        <v>167</v>
      </c>
      <c r="F215" s="47">
        <v>16</v>
      </c>
      <c r="G215" s="48">
        <f t="shared" si="14"/>
        <v>8850</v>
      </c>
      <c r="H215" s="48">
        <f t="shared" si="14"/>
        <v>4609</v>
      </c>
      <c r="I215" s="48">
        <f t="shared" si="14"/>
        <v>4241</v>
      </c>
    </row>
    <row r="216" spans="1:9" x14ac:dyDescent="0.2">
      <c r="A216" s="43" t="s">
        <v>119</v>
      </c>
      <c r="B216" s="44">
        <v>37</v>
      </c>
      <c r="C216" s="45">
        <v>41306</v>
      </c>
      <c r="D216" s="46" t="s">
        <v>198</v>
      </c>
      <c r="E216" s="45" t="s">
        <v>167</v>
      </c>
      <c r="F216" s="47">
        <v>16</v>
      </c>
      <c r="G216" s="48">
        <f t="shared" si="14"/>
        <v>7719</v>
      </c>
      <c r="H216" s="48">
        <f t="shared" si="14"/>
        <v>3984</v>
      </c>
      <c r="I216" s="48">
        <f t="shared" si="14"/>
        <v>3735</v>
      </c>
    </row>
    <row r="217" spans="1:9" x14ac:dyDescent="0.2">
      <c r="A217" s="43" t="s">
        <v>119</v>
      </c>
      <c r="B217" s="44">
        <v>38</v>
      </c>
      <c r="C217" s="45">
        <v>41425</v>
      </c>
      <c r="D217" s="46" t="s">
        <v>199</v>
      </c>
      <c r="E217" s="45" t="s">
        <v>167</v>
      </c>
      <c r="F217" s="47">
        <v>16</v>
      </c>
      <c r="G217" s="48">
        <f t="shared" si="14"/>
        <v>7151</v>
      </c>
      <c r="H217" s="48">
        <f t="shared" si="14"/>
        <v>3768</v>
      </c>
      <c r="I217" s="48">
        <f t="shared" si="14"/>
        <v>3383</v>
      </c>
    </row>
    <row r="218" spans="1:9" x14ac:dyDescent="0.2">
      <c r="A218" s="43" t="s">
        <v>119</v>
      </c>
      <c r="B218" s="44">
        <v>39</v>
      </c>
      <c r="C218" s="45">
        <v>41439</v>
      </c>
      <c r="D218" s="46" t="s">
        <v>200</v>
      </c>
      <c r="E218" s="45" t="s">
        <v>167</v>
      </c>
      <c r="F218" s="47">
        <v>16</v>
      </c>
      <c r="G218" s="48">
        <f t="shared" si="14"/>
        <v>5549</v>
      </c>
      <c r="H218" s="48">
        <f t="shared" si="14"/>
        <v>2907</v>
      </c>
      <c r="I218" s="48">
        <f t="shared" si="14"/>
        <v>2642</v>
      </c>
    </row>
    <row r="219" spans="1:9" x14ac:dyDescent="0.2">
      <c r="A219" s="43" t="s">
        <v>119</v>
      </c>
      <c r="B219" s="44">
        <v>40</v>
      </c>
      <c r="C219" s="45">
        <v>42239</v>
      </c>
      <c r="D219" s="46" t="s">
        <v>192</v>
      </c>
      <c r="E219" s="45" t="s">
        <v>167</v>
      </c>
      <c r="F219" s="47">
        <v>16</v>
      </c>
      <c r="G219" s="48">
        <f t="shared" si="14"/>
        <v>0</v>
      </c>
      <c r="H219" s="48">
        <f t="shared" si="14"/>
        <v>0</v>
      </c>
      <c r="I219" s="48">
        <f t="shared" si="14"/>
        <v>0</v>
      </c>
    </row>
    <row r="220" spans="1:9" x14ac:dyDescent="0.2">
      <c r="A220" s="49" t="s">
        <v>148</v>
      </c>
      <c r="B220" s="50">
        <v>41</v>
      </c>
      <c r="C220" s="51">
        <v>41428</v>
      </c>
      <c r="D220" s="52" t="s">
        <v>201</v>
      </c>
      <c r="E220" s="51" t="s">
        <v>167</v>
      </c>
      <c r="F220" s="53">
        <v>16</v>
      </c>
      <c r="G220" s="54">
        <f t="shared" si="14"/>
        <v>4115</v>
      </c>
      <c r="H220" s="54">
        <f t="shared" si="14"/>
        <v>2149</v>
      </c>
      <c r="I220" s="54">
        <f t="shared" si="14"/>
        <v>1966</v>
      </c>
    </row>
  </sheetData>
  <mergeCells count="18">
    <mergeCell ref="A1:DG1"/>
    <mergeCell ref="A2:DG2"/>
    <mergeCell ref="A3:DG3"/>
    <mergeCell ref="A4:DG4"/>
    <mergeCell ref="G5:I5"/>
    <mergeCell ref="A166:A167"/>
    <mergeCell ref="B166:B167"/>
    <mergeCell ref="C166:C167"/>
    <mergeCell ref="D166:D167"/>
    <mergeCell ref="E166:E167"/>
    <mergeCell ref="F166:F167"/>
    <mergeCell ref="G166:I166"/>
    <mergeCell ref="A5:A6"/>
    <mergeCell ref="B5:B6"/>
    <mergeCell ref="C5:C6"/>
    <mergeCell ref="D5:D6"/>
    <mergeCell ref="E5:E6"/>
    <mergeCell ref="F5:F6"/>
  </mergeCells>
  <pageMargins left="0.31496062992125984" right="0" top="0.35433070866141736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KAEKAE</dc:creator>
  <cp:lastModifiedBy>KAEKAE</cp:lastModifiedBy>
  <cp:lastPrinted>2022-09-12T04:17:29Z</cp:lastPrinted>
  <dcterms:created xsi:type="dcterms:W3CDTF">2022-09-12T04:10:21Z</dcterms:created>
  <dcterms:modified xsi:type="dcterms:W3CDTF">2022-09-12T05:34:23Z</dcterms:modified>
</cp:coreProperties>
</file>