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I:\04_SU\02_งบลงทุน\07_งบลงทุน 67\เอกสารจัดทำคำขอ\"/>
    </mc:Choice>
  </mc:AlternateContent>
  <xr:revisionPtr revIDLastSave="0" documentId="13_ncr:1_{2BB01104-4FF8-42CC-A789-5E012622CDF6}" xr6:coauthVersionLast="47" xr6:coauthVersionMax="47" xr10:uidLastSave="{00000000-0000-0000-0000-000000000000}"/>
  <bookViews>
    <workbookView xWindow="-120" yWindow="-120" windowWidth="24240" windowHeight="13140" tabRatio="681" xr2:uid="{00000000-000D-0000-FFFF-FFFF00000000}"/>
  </bookViews>
  <sheets>
    <sheet name="รายการครุภัณฑ์-สิ่งก่อสร้าง" sheetId="160" r:id="rId1"/>
    <sheet name="คำขอผูกพันเดิม" sheetId="99" state="hidden" r:id="rId2"/>
  </sheets>
  <externalReferences>
    <externalReference r:id="rId3"/>
    <externalReference r:id="rId4"/>
    <externalReference r:id="rId5"/>
  </externalReferences>
  <definedNames>
    <definedName name="_xlnm._FilterDatabase" localSheetId="1" hidden="1">คำขอผูกพันเดิม!$A$7:$BF$7</definedName>
    <definedName name="_xlnm._FilterDatabase" localSheetId="0" hidden="1">'รายการครุภัณฑ์-สิ่งก่อสร้าง'!$A$6:$AK$36</definedName>
    <definedName name="cc" localSheetId="1">#REF!</definedName>
    <definedName name="cc" localSheetId="0">#REF!</definedName>
    <definedName name="cc">#REF!</definedName>
    <definedName name="Dุึ" localSheetId="1">'[1]คภ.คก. Safety People ภาคเหนือ'!#REF!</definedName>
    <definedName name="Dุึ" localSheetId="0">'[1]คภ.คก. Safety People ภาคเหนือ'!#REF!</definedName>
    <definedName name="Dุึ">'[1]คภ.คก. Safety People ภาคเหนือ'!#REF!</definedName>
    <definedName name="listB_name">'[2]บัญชีสิ่งก่อสร้าง29ก.ย.63 '!$A$6:$A$647</definedName>
    <definedName name="listBuilding">'[2]บัญชีสิ่งก่อสร้าง29ก.ย.63 '!$A$6:$N$700</definedName>
    <definedName name="listE_name">[2]บัญชีครุภัณฑ์29ก.ย.63!$A$2:$A$945</definedName>
    <definedName name="listEqument">[2]บัญชีครุภัณฑ์29ก.ย.63!$A$2:$K$945</definedName>
    <definedName name="listOrg_name">'[2]ข้อมูลหน่วยงาน ณ 17 ส.ค.63 '!$A$2:$A$11623</definedName>
    <definedName name="listOrgName2" localSheetId="1">'[2]ข้อมูลหน่วยงาน ณ 17 ส.ค.63 '!#REF!</definedName>
    <definedName name="listOrgName2" localSheetId="0">'[2]ข้อมูลหน่วยงาน ณ 17 ส.ค.63 '!#REF!</definedName>
    <definedName name="listOrgName2">'[2]ข้อมูลหน่วยงาน ณ 17 ส.ค.63 '!#REF!</definedName>
    <definedName name="org">'[2]ข้อมูลหน่วยงาน ณ 17 ส.ค.63 '!$A$1:$P$11623</definedName>
    <definedName name="org_data" localSheetId="1">#REF!</definedName>
    <definedName name="org_data" localSheetId="0">#REF!</definedName>
    <definedName name="org_data">#REF!</definedName>
    <definedName name="org_new" localSheetId="1">#REF!</definedName>
    <definedName name="org_new" localSheetId="0">#REF!</definedName>
    <definedName name="org_new">#REF!</definedName>
    <definedName name="_xlnm.Print_Area" localSheetId="1">คำขอผูกพันเดิม!$A$1:$BE$89</definedName>
    <definedName name="_xlnm.Print_Area" localSheetId="0">'รายการครุภัณฑ์-สิ่งก่อสร้าง'!$A$1:$Z$36</definedName>
    <definedName name="_xlnm.Print_Titles" localSheetId="1">คำขอผูกพันเดิม!$7:$7</definedName>
    <definedName name="_xlnm.Print_Titles" localSheetId="0">'รายการครุภัณฑ์-สิ่งก่อสร้าง'!$6:$6</definedName>
    <definedName name="แ572" localSheetId="1">#REF!</definedName>
    <definedName name="แ572" localSheetId="0">#REF!</definedName>
    <definedName name="แ572">#REF!</definedName>
    <definedName name="กก">[3]บัญชีครุภัณฑ์29ก.ย.63!$A$2:$A$945</definedName>
    <definedName name="คอมเพิ่ม" localSheetId="1">#REF!</definedName>
    <definedName name="คอมเพิ่ม" localSheetId="0">#REF!</definedName>
    <definedName name="คอมเพิ่ม">#REF!</definedName>
    <definedName name="ฤ3947" localSheetId="1">#REF!</definedName>
    <definedName name="ฤ3947" localSheetId="0">#REF!</definedName>
    <definedName name="ฤ3947">#REF!</definedName>
    <definedName name="ออ" localSheetId="1">#REF!</definedName>
    <definedName name="ออ" localSheetId="0">#REF!</definedName>
    <definedName name="ออ">#REF!</definedName>
  </definedNames>
  <calcPr calcId="191029"/>
</workbook>
</file>

<file path=xl/calcChain.xml><?xml version="1.0" encoding="utf-8"?>
<calcChain xmlns="http://schemas.openxmlformats.org/spreadsheetml/2006/main">
  <c r="L4" i="160" l="1"/>
  <c r="C4" i="160"/>
  <c r="AZ86" i="99" l="1"/>
  <c r="AZ85" i="99"/>
  <c r="AZ83" i="99"/>
  <c r="AZ82" i="99"/>
  <c r="AZ80" i="99"/>
  <c r="AZ76" i="99"/>
  <c r="AZ75" i="99"/>
  <c r="AZ74" i="99"/>
  <c r="AZ73" i="99"/>
  <c r="AZ62" i="99"/>
  <c r="AZ55" i="99"/>
  <c r="AZ54" i="99"/>
  <c r="AZ42" i="99"/>
  <c r="AZ36" i="99"/>
  <c r="AZ35" i="99"/>
  <c r="AZ34" i="99"/>
  <c r="AZ15" i="99"/>
  <c r="P4" i="160" l="1"/>
  <c r="O4" i="160"/>
  <c r="M4" i="160"/>
  <c r="N4" i="160" l="1"/>
  <c r="H5" i="99"/>
  <c r="Q4" i="160" l="1"/>
  <c r="BC86" i="99" l="1"/>
  <c r="BC85" i="99"/>
  <c r="BC83" i="99"/>
  <c r="BC82" i="99"/>
  <c r="BC80" i="99"/>
  <c r="BC76" i="99"/>
  <c r="BC75" i="99"/>
  <c r="BC74" i="99"/>
  <c r="BC73" i="99"/>
  <c r="BC62" i="99"/>
  <c r="BC55" i="99"/>
  <c r="BC54" i="99"/>
  <c r="BC42" i="99"/>
  <c r="BC36" i="99"/>
  <c r="BC35" i="99"/>
  <c r="BC34" i="99"/>
  <c r="BC113" i="99"/>
  <c r="AZ113" i="99"/>
  <c r="BC15" i="99"/>
  <c r="V89" i="99" l="1"/>
  <c r="AC89" i="99" s="1"/>
  <c r="V88" i="99"/>
  <c r="AC88" i="99" s="1"/>
  <c r="V87" i="99"/>
  <c r="AC87" i="99" s="1"/>
  <c r="V86" i="99"/>
  <c r="AC86" i="99" s="1"/>
  <c r="V85" i="99"/>
  <c r="AC85" i="99" s="1"/>
  <c r="V84" i="99"/>
  <c r="AC84" i="99" s="1"/>
  <c r="V83" i="99"/>
  <c r="AC83" i="99" s="1"/>
  <c r="V82" i="99"/>
  <c r="AC82" i="99" s="1"/>
  <c r="V81" i="99"/>
  <c r="AC81" i="99" s="1"/>
  <c r="V80" i="99"/>
  <c r="AC80" i="99" s="1"/>
  <c r="V79" i="99"/>
  <c r="AC79" i="99" s="1"/>
  <c r="V78" i="99"/>
  <c r="AC78" i="99" s="1"/>
  <c r="V77" i="99"/>
  <c r="AC77" i="99" s="1"/>
  <c r="V76" i="99"/>
  <c r="AC76" i="99" s="1"/>
  <c r="V75" i="99"/>
  <c r="AC75" i="99" s="1"/>
  <c r="V74" i="99"/>
  <c r="AC74" i="99" s="1"/>
  <c r="V73" i="99"/>
  <c r="AC73" i="99" s="1"/>
  <c r="V72" i="99"/>
  <c r="AC72" i="99" s="1"/>
  <c r="V71" i="99"/>
  <c r="AC71" i="99" s="1"/>
  <c r="V70" i="99"/>
  <c r="AC70" i="99" s="1"/>
  <c r="V69" i="99"/>
  <c r="AC69" i="99" s="1"/>
  <c r="V68" i="99"/>
  <c r="AC68" i="99" s="1"/>
  <c r="V67" i="99"/>
  <c r="AC67" i="99" s="1"/>
  <c r="V66" i="99"/>
  <c r="AC66" i="99" s="1"/>
  <c r="V65" i="99"/>
  <c r="AC65" i="99" s="1"/>
  <c r="V64" i="99"/>
  <c r="AC64" i="99" s="1"/>
  <c r="V63" i="99"/>
  <c r="AC63" i="99" s="1"/>
  <c r="V62" i="99"/>
  <c r="AC62" i="99" s="1"/>
  <c r="V61" i="99"/>
  <c r="AC61" i="99" s="1"/>
  <c r="V60" i="99"/>
  <c r="AC60" i="99" s="1"/>
  <c r="V59" i="99"/>
  <c r="AC59" i="99" s="1"/>
  <c r="V58" i="99"/>
  <c r="AC58" i="99" s="1"/>
  <c r="V57" i="99"/>
  <c r="AC57" i="99" s="1"/>
  <c r="V56" i="99"/>
  <c r="AC56" i="99" s="1"/>
  <c r="V55" i="99"/>
  <c r="AC55" i="99" s="1"/>
  <c r="V54" i="99"/>
  <c r="AC54" i="99" s="1"/>
  <c r="V53" i="99"/>
  <c r="AC53" i="99" s="1"/>
  <c r="V52" i="99"/>
  <c r="AC52" i="99" s="1"/>
  <c r="V51" i="99"/>
  <c r="AC51" i="99" s="1"/>
  <c r="V50" i="99"/>
  <c r="AC50" i="99" s="1"/>
  <c r="V49" i="99"/>
  <c r="AC49" i="99" s="1"/>
  <c r="V48" i="99"/>
  <c r="AC48" i="99" s="1"/>
  <c r="V47" i="99"/>
  <c r="AC47" i="99" s="1"/>
  <c r="V46" i="99"/>
  <c r="AC46" i="99" s="1"/>
  <c r="V45" i="99"/>
  <c r="AC45" i="99" s="1"/>
  <c r="V44" i="99"/>
  <c r="AC44" i="99" s="1"/>
  <c r="V43" i="99"/>
  <c r="AC43" i="99" s="1"/>
  <c r="V42" i="99"/>
  <c r="AC42" i="99" s="1"/>
  <c r="V41" i="99"/>
  <c r="AC41" i="99" s="1"/>
  <c r="V40" i="99"/>
  <c r="AC40" i="99" s="1"/>
  <c r="V39" i="99"/>
  <c r="AC39" i="99" s="1"/>
  <c r="V38" i="99"/>
  <c r="AC38" i="99" s="1"/>
  <c r="V37" i="99"/>
  <c r="AC37" i="99" s="1"/>
  <c r="V36" i="99"/>
  <c r="AC36" i="99" s="1"/>
  <c r="V35" i="99"/>
  <c r="AC35" i="99" s="1"/>
  <c r="V34" i="99"/>
  <c r="AC34" i="99" s="1"/>
  <c r="V33" i="99"/>
  <c r="AC33" i="99" s="1"/>
  <c r="V32" i="99"/>
  <c r="AC32" i="99" s="1"/>
  <c r="V31" i="99"/>
  <c r="AC31" i="99" s="1"/>
  <c r="V30" i="99"/>
  <c r="AC30" i="99" s="1"/>
  <c r="V29" i="99"/>
  <c r="AC29" i="99" s="1"/>
  <c r="V28" i="99"/>
  <c r="AC28" i="99" s="1"/>
  <c r="V27" i="99"/>
  <c r="AC27" i="99" s="1"/>
  <c r="V26" i="99"/>
  <c r="AC26" i="99" s="1"/>
  <c r="V25" i="99"/>
  <c r="AC25" i="99" s="1"/>
  <c r="V24" i="99"/>
  <c r="AC24" i="99" s="1"/>
  <c r="V23" i="99"/>
  <c r="AC23" i="99" s="1"/>
  <c r="V22" i="99"/>
  <c r="AC22" i="99" s="1"/>
  <c r="V113" i="99"/>
  <c r="AC113" i="99" s="1"/>
  <c r="V21" i="99"/>
  <c r="AC21" i="99" s="1"/>
  <c r="V20" i="99"/>
  <c r="AC20" i="99" s="1"/>
  <c r="V19" i="99"/>
  <c r="AC19" i="99" s="1"/>
  <c r="V18" i="99"/>
  <c r="AC18" i="99" s="1"/>
  <c r="V17" i="99"/>
  <c r="AC17" i="99" s="1"/>
  <c r="V16" i="99"/>
  <c r="AC16" i="99" s="1"/>
  <c r="V15" i="99"/>
  <c r="AC15" i="99" s="1"/>
  <c r="V14" i="99"/>
  <c r="AC14" i="99" s="1"/>
  <c r="V13" i="99"/>
  <c r="AC13" i="99" s="1"/>
  <c r="V12" i="99"/>
  <c r="AC12" i="99" s="1"/>
  <c r="V11" i="99"/>
  <c r="AC11" i="99" s="1"/>
  <c r="V10" i="99"/>
  <c r="AC10" i="99" s="1"/>
  <c r="V9" i="99"/>
  <c r="AC9" i="99" s="1"/>
  <c r="V167" i="99" l="1"/>
  <c r="AC179" i="99" l="1"/>
  <c r="V179" i="99"/>
  <c r="AC178" i="99"/>
  <c r="V178" i="99"/>
  <c r="AC177" i="99"/>
  <c r="V177" i="99"/>
  <c r="AC176" i="99"/>
  <c r="V176" i="99"/>
  <c r="AC175" i="99"/>
  <c r="V175" i="99"/>
  <c r="E175" i="99"/>
  <c r="AC174" i="99"/>
  <c r="V174" i="99"/>
  <c r="AC173" i="99"/>
  <c r="V173" i="99"/>
  <c r="AC172" i="99"/>
  <c r="V172" i="99"/>
  <c r="AC171" i="99"/>
  <c r="V171" i="99"/>
  <c r="AC170" i="99"/>
  <c r="V170" i="99"/>
  <c r="AC169" i="99"/>
  <c r="V169" i="99"/>
  <c r="AC168" i="99"/>
  <c r="V168" i="99"/>
  <c r="AC167" i="99"/>
  <c r="AC166" i="99"/>
  <c r="V166" i="99"/>
  <c r="AC165" i="99"/>
  <c r="V165" i="99"/>
  <c r="AC164" i="99"/>
  <c r="V164" i="99"/>
  <c r="AC163" i="99"/>
  <c r="V163" i="99"/>
  <c r="AC162" i="99"/>
  <c r="V162" i="99"/>
  <c r="AC161" i="99"/>
  <c r="V161" i="99"/>
  <c r="AC160" i="99"/>
  <c r="V160" i="99"/>
  <c r="AC159" i="99"/>
  <c r="V159" i="99"/>
  <c r="AC158" i="99"/>
  <c r="V158" i="99"/>
  <c r="AC157" i="99"/>
  <c r="V157" i="99"/>
  <c r="AC156" i="99"/>
  <c r="V156" i="99"/>
  <c r="AC155" i="99"/>
  <c r="V155" i="99"/>
  <c r="AC154" i="99"/>
  <c r="V154" i="99"/>
  <c r="AC153" i="99"/>
  <c r="V153" i="99"/>
  <c r="AC152" i="99"/>
  <c r="V152" i="99"/>
  <c r="AC151" i="99"/>
  <c r="V151" i="99"/>
  <c r="AC150" i="99"/>
  <c r="V150" i="99"/>
  <c r="AC149" i="99"/>
  <c r="V149" i="99"/>
  <c r="AC148" i="99"/>
  <c r="V148" i="99"/>
  <c r="AC147" i="99"/>
  <c r="V147" i="99"/>
  <c r="AC146" i="99"/>
  <c r="V146" i="99"/>
  <c r="AC145" i="99"/>
  <c r="V145" i="99"/>
  <c r="AC144" i="99"/>
  <c r="V144" i="99"/>
  <c r="AC143" i="99"/>
  <c r="V143" i="99"/>
  <c r="AC142" i="99"/>
  <c r="V142" i="99"/>
  <c r="AC141" i="99"/>
  <c r="V141" i="99"/>
  <c r="AC140" i="99"/>
  <c r="V140" i="99"/>
  <c r="AC139" i="99"/>
  <c r="V139" i="99"/>
  <c r="AC138" i="99"/>
  <c r="V138" i="99"/>
  <c r="AC137" i="99"/>
  <c r="V137" i="99"/>
  <c r="AC136" i="99"/>
  <c r="V136" i="99"/>
  <c r="AC135" i="99"/>
  <c r="V135" i="99"/>
  <c r="AC134" i="99"/>
  <c r="V134" i="99"/>
  <c r="AC133" i="99"/>
  <c r="V133" i="99"/>
  <c r="AC132" i="99"/>
  <c r="V132" i="99"/>
  <c r="AC131" i="99"/>
  <c r="V131" i="99"/>
  <c r="AC130" i="99"/>
  <c r="V130" i="99"/>
  <c r="AC129" i="99"/>
  <c r="V129" i="99"/>
  <c r="AC128" i="99"/>
  <c r="V128" i="99"/>
  <c r="AC127" i="99"/>
  <c r="V127" i="99"/>
  <c r="AC126" i="99"/>
  <c r="V126" i="99"/>
  <c r="AC125" i="99"/>
  <c r="V125" i="99"/>
  <c r="AC124" i="99"/>
  <c r="V124" i="99"/>
  <c r="AC123" i="99"/>
  <c r="V123" i="99"/>
  <c r="AC122" i="99"/>
  <c r="V122" i="99"/>
  <c r="AC121" i="99"/>
  <c r="V121" i="99"/>
  <c r="AC120" i="99"/>
  <c r="V120" i="99"/>
  <c r="AC119" i="99"/>
  <c r="V119" i="99"/>
  <c r="AC118" i="99"/>
  <c r="V118" i="99"/>
  <c r="AC117" i="99"/>
  <c r="V117" i="99"/>
  <c r="AC116" i="99"/>
  <c r="V116" i="99"/>
  <c r="AC115" i="99"/>
  <c r="V115" i="99"/>
  <c r="AC114" i="99"/>
  <c r="V114" i="99"/>
  <c r="AC112" i="99"/>
  <c r="V112" i="99"/>
  <c r="AC111" i="99"/>
  <c r="V111" i="99"/>
  <c r="AC110" i="99"/>
  <c r="V110" i="99"/>
  <c r="AC109" i="99"/>
  <c r="V109" i="99"/>
  <c r="AC108" i="99"/>
  <c r="V108" i="99"/>
  <c r="AC107" i="99"/>
  <c r="V107" i="99"/>
  <c r="AC106" i="99"/>
  <c r="V106" i="99"/>
  <c r="AC105" i="99"/>
  <c r="V105" i="99"/>
  <c r="AC104" i="99"/>
  <c r="V104" i="99"/>
  <c r="AC103" i="99"/>
  <c r="V103" i="99"/>
  <c r="AC102" i="99"/>
  <c r="V102" i="99"/>
  <c r="AC101" i="99"/>
  <c r="V101" i="99"/>
  <c r="AC100" i="99"/>
  <c r="V100" i="99"/>
  <c r="AC99" i="99"/>
  <c r="V99" i="99"/>
  <c r="AC98" i="99"/>
  <c r="V98" i="99"/>
  <c r="AC97" i="99"/>
  <c r="V97" i="99"/>
  <c r="AC96" i="99"/>
  <c r="V96" i="99"/>
  <c r="AC95" i="99"/>
  <c r="V95" i="99"/>
  <c r="AC94" i="99"/>
  <c r="V94" i="99"/>
  <c r="AC93" i="99"/>
  <c r="V93" i="99"/>
  <c r="E86" i="99"/>
  <c r="E5" i="99" s="1"/>
  <c r="V8" i="99"/>
  <c r="AC8" i="99" s="1"/>
  <c r="AV5" i="99"/>
  <c r="AE5" i="99"/>
  <c r="AD5" i="99"/>
  <c r="AA5" i="99"/>
  <c r="Z5" i="99"/>
  <c r="Y5" i="99"/>
  <c r="X5" i="99"/>
  <c r="W5" i="99"/>
  <c r="U5" i="99"/>
  <c r="T5" i="99"/>
  <c r="S5" i="99"/>
  <c r="R5" i="99"/>
  <c r="Q5" i="99"/>
  <c r="P5" i="99"/>
  <c r="O5" i="99"/>
  <c r="N5" i="99"/>
  <c r="M5" i="99"/>
  <c r="G5" i="99"/>
  <c r="F5" i="99"/>
  <c r="D5" i="99"/>
  <c r="AC5" i="99" l="1"/>
  <c r="V5" i="9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00</author>
    <author>งบลงทุน</author>
  </authors>
  <commentList>
    <comment ref="AD86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00:</t>
        </r>
        <r>
          <rPr>
            <sz val="9"/>
            <color indexed="81"/>
            <rFont val="Tahoma"/>
            <family val="2"/>
          </rPr>
          <t xml:space="preserve">
เงินบำรง</t>
        </r>
      </text>
    </comment>
    <comment ref="AD137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เงินบำรุง ปี 63</t>
        </r>
      </text>
    </comment>
    <comment ref="AD143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00:</t>
        </r>
        <r>
          <rPr>
            <sz val="9"/>
            <color indexed="81"/>
            <rFont val="Tahoma"/>
            <family val="2"/>
          </rPr>
          <t xml:space="preserve">
เงินบำรุง 63</t>
        </r>
      </text>
    </comment>
    <comment ref="AD166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00:</t>
        </r>
        <r>
          <rPr>
            <sz val="9"/>
            <color indexed="81"/>
            <rFont val="Tahoma"/>
            <family val="2"/>
          </rPr>
          <t xml:space="preserve">
เงินบำรง ไม่ได้คีย์ เนื่องจากเขตไม่ได้แจ้ง
//ไม่พบในร่างพรบ.</t>
        </r>
      </text>
    </comment>
    <comment ref="AD16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00:</t>
        </r>
        <r>
          <rPr>
            <sz val="9"/>
            <color indexed="81"/>
            <rFont val="Tahoma"/>
            <family val="2"/>
          </rPr>
          <t xml:space="preserve">
เงินบำรุง ปี64 : 2,080,510
เงินรายได้ ปี65 : 6,704,700</t>
        </r>
      </text>
    </comment>
    <comment ref="M175" authorId="1" shapeId="0" xr:uid="{00000000-0006-0000-0200-000006000000}">
      <text>
        <r>
          <rPr>
            <b/>
            <sz val="9"/>
            <color indexed="81"/>
            <rFont val="Tahoma"/>
            <family val="2"/>
          </rPr>
          <t>จัดสรร 54 วงเงิน 63.2440 ลบ.
จัดสรร 55 วงเงิน 4.2160 ลบ.</t>
        </r>
      </text>
    </comment>
  </commentList>
</comments>
</file>

<file path=xl/sharedStrings.xml><?xml version="1.0" encoding="utf-8"?>
<sst xmlns="http://schemas.openxmlformats.org/spreadsheetml/2006/main" count="2823" uniqueCount="1147">
  <si>
    <t>เขต</t>
  </si>
  <si>
    <t>หน่วยงานอ้างอิง</t>
  </si>
  <si>
    <t>หน่วยนับ</t>
  </si>
  <si>
    <t>ราคาต่อหน่วย</t>
  </si>
  <si>
    <t>จำนวน</t>
  </si>
  <si>
    <t>วงเงินรวม</t>
  </si>
  <si>
    <t>ชื่อสถานที่</t>
  </si>
  <si>
    <t>ตำบล</t>
  </si>
  <si>
    <t>อำเภอ</t>
  </si>
  <si>
    <t>จังหวัด</t>
  </si>
  <si>
    <t>ระดับหน่วยงาน</t>
  </si>
  <si>
    <t>ประเภทการขอ</t>
  </si>
  <si>
    <t>หมายเหตุ</t>
  </si>
  <si>
    <t>นราธิวาส</t>
  </si>
  <si>
    <t>บ้านนา</t>
  </si>
  <si>
    <t>ตรัง</t>
  </si>
  <si>
    <t>F1</t>
  </si>
  <si>
    <t>F2</t>
  </si>
  <si>
    <t>โรงพยาบาลรือเสาะ</t>
  </si>
  <si>
    <t>รือเสาะ</t>
  </si>
  <si>
    <t>สงขลา</t>
  </si>
  <si>
    <t>M2</t>
  </si>
  <si>
    <t>โรงพยาบาลนาหม่อม</t>
  </si>
  <si>
    <t>พิจิตร</t>
  </si>
  <si>
    <t>นาหม่อม</t>
  </si>
  <si>
    <t>โรงพยาบาลนราธิวาสราชนครินทร์</t>
  </si>
  <si>
    <t>บางนาค</t>
  </si>
  <si>
    <t>เมืองนราธิวาส</t>
  </si>
  <si>
    <t>S</t>
  </si>
  <si>
    <t>M1</t>
  </si>
  <si>
    <t>โรงพยาบาลสงขลา</t>
  </si>
  <si>
    <t>พะวง</t>
  </si>
  <si>
    <t>เมืองสงขลา</t>
  </si>
  <si>
    <t>A</t>
  </si>
  <si>
    <t>โรงพยาบาลสตูล</t>
  </si>
  <si>
    <t>พิมาน</t>
  </si>
  <si>
    <t>เมืองสตูล</t>
  </si>
  <si>
    <t>สตูล</t>
  </si>
  <si>
    <t>กำแพง</t>
  </si>
  <si>
    <t>ละงู</t>
  </si>
  <si>
    <t>ปากน้ำ</t>
  </si>
  <si>
    <t>ยะลา</t>
  </si>
  <si>
    <t>โรงพยาบาลยะลา</t>
  </si>
  <si>
    <t>สะเตง</t>
  </si>
  <si>
    <t>เมืองยะลา</t>
  </si>
  <si>
    <t>ปัตตานี</t>
  </si>
  <si>
    <t>โรงพยาบาลโคกโพธิ์</t>
  </si>
  <si>
    <t>มะกรูด</t>
  </si>
  <si>
    <t>โคกโพธิ์</t>
  </si>
  <si>
    <t>โรงพยาบาลควนขนุน</t>
  </si>
  <si>
    <t>ควนขนุน</t>
  </si>
  <si>
    <t>พัทลุง</t>
  </si>
  <si>
    <t>โรงพยาบาลปัตตานี</t>
  </si>
  <si>
    <t>สะบารัง</t>
  </si>
  <si>
    <t>เมืองปัตตานี</t>
  </si>
  <si>
    <t>เมืองตรัง</t>
  </si>
  <si>
    <t>โรงพยาบาลตรัง</t>
  </si>
  <si>
    <t>ทับเที่ยง</t>
  </si>
  <si>
    <t>F3</t>
  </si>
  <si>
    <t>โรงพยาบาลห้วยยอด</t>
  </si>
  <si>
    <t>เขาขาว</t>
  </si>
  <si>
    <t>ห้วยยอด</t>
  </si>
  <si>
    <t>นครศรีธรรมราช</t>
  </si>
  <si>
    <t>โรงพยาบาลสิชล</t>
  </si>
  <si>
    <t>สิชล</t>
  </si>
  <si>
    <t>โรงพยาบาลมหาราชนครศรีธรรมราช</t>
  </si>
  <si>
    <t>ในเมือง</t>
  </si>
  <si>
    <t>เมืองนครศรีธรรมราช</t>
  </si>
  <si>
    <t>ร่อนพิบูลย์</t>
  </si>
  <si>
    <t>ภูเก็ต</t>
  </si>
  <si>
    <t>โรงพยาบาลถลาง</t>
  </si>
  <si>
    <t>เทพกระษัตรี</t>
  </si>
  <si>
    <t>ถลาง</t>
  </si>
  <si>
    <t>โรงพยาบาลฉลอง</t>
  </si>
  <si>
    <t>ฉลอง</t>
  </si>
  <si>
    <t>เมืองภูเก็ต</t>
  </si>
  <si>
    <t>โรงพยาบาลวชิระภูเก็ต</t>
  </si>
  <si>
    <t>ตลาดใหญ่</t>
  </si>
  <si>
    <t>เกาะสมุย</t>
  </si>
  <si>
    <t>สุราษฎร์ธานี</t>
  </si>
  <si>
    <t>ท่าทอง</t>
  </si>
  <si>
    <t>เมืองสุราษฎร์ธานี</t>
  </si>
  <si>
    <t>ชุมพร</t>
  </si>
  <si>
    <t>ท่าแซะ</t>
  </si>
  <si>
    <t>ตลาดไชยา</t>
  </si>
  <si>
    <t>ไชยา</t>
  </si>
  <si>
    <t>ท่าตะเภา</t>
  </si>
  <si>
    <t>เมืองชุมพร</t>
  </si>
  <si>
    <t>สำนักงานสาธารณสุขจังหวัดสุราษฎร์ธานี</t>
  </si>
  <si>
    <t>ตลาด</t>
  </si>
  <si>
    <t>โรงพยาบาลสุราษฎร์ธานี</t>
  </si>
  <si>
    <t>มะขามเตี้ย</t>
  </si>
  <si>
    <t>โรงพยาบาลเกาะสมุย</t>
  </si>
  <si>
    <t>อ่างทอง</t>
  </si>
  <si>
    <t>โรงพยาบาลชุมพรเขตรอุดมศักดิ์</t>
  </si>
  <si>
    <t>โรงพยาบาลท่าโรงช้าง</t>
  </si>
  <si>
    <t>ท่าโรงช้าง</t>
  </si>
  <si>
    <t>พุนพิน</t>
  </si>
  <si>
    <t>โรงพยาบาลไชยา</t>
  </si>
  <si>
    <t>โรงพยาบาลท่าแซะ</t>
  </si>
  <si>
    <t>ทรัพย์อนันต์</t>
  </si>
  <si>
    <t>อุบลราชธานี</t>
  </si>
  <si>
    <t>ศรีสะเกษ</t>
  </si>
  <si>
    <t>หัวช้าง</t>
  </si>
  <si>
    <t>เมืองศรีสะเกษ</t>
  </si>
  <si>
    <t>หนองไผ่</t>
  </si>
  <si>
    <t>เมือง</t>
  </si>
  <si>
    <t>ทุ่งใหญ่</t>
  </si>
  <si>
    <t>โรงพยาบาลศรีสะเกษ</t>
  </si>
  <si>
    <t>เมืองใต้</t>
  </si>
  <si>
    <t>วารินชำราบ</t>
  </si>
  <si>
    <t>ม่วงสามสิบ</t>
  </si>
  <si>
    <t>ตระการพืชผล</t>
  </si>
  <si>
    <t>โนนสมบูรณ์</t>
  </si>
  <si>
    <t>อำนาจเจริญ</t>
  </si>
  <si>
    <t>เมืองอำนาจเจริญ</t>
  </si>
  <si>
    <t>คำเขื่อนแก้ว</t>
  </si>
  <si>
    <t>ขุหลุ</t>
  </si>
  <si>
    <t>บุ่ง</t>
  </si>
  <si>
    <t>โรงพยาบาลวารินชำราบ</t>
  </si>
  <si>
    <t>คำน้ำแซบ</t>
  </si>
  <si>
    <t>หลัง</t>
  </si>
  <si>
    <t>โรงพยาบาลม่วงสามสิบ</t>
  </si>
  <si>
    <t>โรงพยาบาลตระการพืชผล</t>
  </si>
  <si>
    <t>มุกดาหาร</t>
  </si>
  <si>
    <t>ยโสธร</t>
  </si>
  <si>
    <t>นิคมคำสร้อย</t>
  </si>
  <si>
    <t>เลิงนกทา</t>
  </si>
  <si>
    <t>เมืองยโสธร</t>
  </si>
  <si>
    <t>ลุมพุก</t>
  </si>
  <si>
    <t>เมืองมุกดาหาร</t>
  </si>
  <si>
    <t>โรงพยาบาลยโสธร</t>
  </si>
  <si>
    <t>ตาดทอง</t>
  </si>
  <si>
    <t>โรงพยาบาลมุกดาหาร</t>
  </si>
  <si>
    <t>โรงพยาบาลคำเขื่อนแก้ว</t>
  </si>
  <si>
    <t>โรงพยาบาลสมเด็จพระยุพราชเลิงนกทา</t>
  </si>
  <si>
    <t>สวาท</t>
  </si>
  <si>
    <t>โรงพยาบาลนิคมคำสร้อย</t>
  </si>
  <si>
    <t>ชัยภูมิ</t>
  </si>
  <si>
    <t>โรงพยาบาลบุรีรัมย์</t>
  </si>
  <si>
    <t>เมืองบุรีรัมย์</t>
  </si>
  <si>
    <t>บุรีรัมย์</t>
  </si>
  <si>
    <t>โรงพยาบาลภูเขียวเฉลิมพระเกียรติ</t>
  </si>
  <si>
    <t>ผักปัง</t>
  </si>
  <si>
    <t>ภูเขียว</t>
  </si>
  <si>
    <t>เมืองนครราชสีมา</t>
  </si>
  <si>
    <t>นครราชสีมา</t>
  </si>
  <si>
    <t>เมืองสุรินทร์</t>
  </si>
  <si>
    <t>สุรินทร์</t>
  </si>
  <si>
    <t>สระแก้ว</t>
  </si>
  <si>
    <t>โรงพยาบาลโนนสุวรรณ</t>
  </si>
  <si>
    <t>โนนสุวรรณ</t>
  </si>
  <si>
    <t>นางรอง</t>
  </si>
  <si>
    <t>เฉลิมพระเกียรติ</t>
  </si>
  <si>
    <t>โรงพยาบาลจัตุรัส</t>
  </si>
  <si>
    <t>หนองบัวใหญ่</t>
  </si>
  <si>
    <t>จัตุรัส</t>
  </si>
  <si>
    <t>หนองคาย</t>
  </si>
  <si>
    <t>โรงพยาบาลสมเด็จพระยุพราชท่าบ่อ</t>
  </si>
  <si>
    <t>ท่าบ่อ</t>
  </si>
  <si>
    <t>นครพนม</t>
  </si>
  <si>
    <t>ศรีสงคราม</t>
  </si>
  <si>
    <t>โรงพยาบาลบึงกาฬ</t>
  </si>
  <si>
    <t>บึงกาฬ</t>
  </si>
  <si>
    <t>เมืองบึงกาฬ</t>
  </si>
  <si>
    <t>โรงพยาบาลหนองคาย</t>
  </si>
  <si>
    <t>เมืองหนองคาย</t>
  </si>
  <si>
    <t>โรงพยาบาลศรีสงคราม</t>
  </si>
  <si>
    <t>สกลนคร</t>
  </si>
  <si>
    <t>อุดรธานี</t>
  </si>
  <si>
    <t>โรงพยาบาลสมเด็จพระยุพราชธาตุพนม</t>
  </si>
  <si>
    <t>ธาตุพนม</t>
  </si>
  <si>
    <t>โรงพยาบาลสกลนคร</t>
  </si>
  <si>
    <t>ธาตุเชิงชุม</t>
  </si>
  <si>
    <t>เมืองสกลนคร</t>
  </si>
  <si>
    <t>หนองหาน</t>
  </si>
  <si>
    <t>บ้านดุง</t>
  </si>
  <si>
    <t>โรงพยาบาลหนองหาน</t>
  </si>
  <si>
    <t>ขอนแก่น</t>
  </si>
  <si>
    <t>กระนวน</t>
  </si>
  <si>
    <t>บ้านแฮด</t>
  </si>
  <si>
    <t>ท่าม่วง</t>
  </si>
  <si>
    <t>ร้อยเอ็ด</t>
  </si>
  <si>
    <t>โรงพยาบาลขอนแก่น</t>
  </si>
  <si>
    <t>เมืองขอนแก่น</t>
  </si>
  <si>
    <t>กาฬสินธุ์</t>
  </si>
  <si>
    <t>กุฉินารายณ์</t>
  </si>
  <si>
    <t>โรงพยาบาลกาฬสินธุ์</t>
  </si>
  <si>
    <t>เมืองกาฬสินธุ์</t>
  </si>
  <si>
    <t>สุวรรณภูมิ</t>
  </si>
  <si>
    <t>โรงพยาบาลสุวรรณภูมิ</t>
  </si>
  <si>
    <t>สระคู</t>
  </si>
  <si>
    <t>มหาสารคาม</t>
  </si>
  <si>
    <t>โรงพยาบาลจตุรพักตรพิมาน</t>
  </si>
  <si>
    <t>จตุรพักตรพิมาน</t>
  </si>
  <si>
    <t>โรงพยาบาลสมเด็จพระยุพราชกุฉินารายณ์</t>
  </si>
  <si>
    <t>บัวขาว</t>
  </si>
  <si>
    <t>โรงพยาบาลมหาสารคาม</t>
  </si>
  <si>
    <t>เมืองมหาสารคาม</t>
  </si>
  <si>
    <t>หนองโก</t>
  </si>
  <si>
    <t>โรงพยาบาลโกสุมพิสัย</t>
  </si>
  <si>
    <t>หัวขวาง</t>
  </si>
  <si>
    <t>โกสุมพิสัย</t>
  </si>
  <si>
    <t>โรงพยาบาลสมเด็จพระยุพราชกระนวน</t>
  </si>
  <si>
    <t>เชียงใหม่</t>
  </si>
  <si>
    <t>นาเกลือ</t>
  </si>
  <si>
    <t>สมุทรปราการ</t>
  </si>
  <si>
    <t>บางพลี</t>
  </si>
  <si>
    <t>บางเสาธง</t>
  </si>
  <si>
    <t>เมืองสมุทรปราการ</t>
  </si>
  <si>
    <t>บางจาก</t>
  </si>
  <si>
    <t>พระประแดง</t>
  </si>
  <si>
    <t>บางพลีใหญ่</t>
  </si>
  <si>
    <t>เมืองจันทบุรี</t>
  </si>
  <si>
    <t>จันทบุรี</t>
  </si>
  <si>
    <t>เมืองสระแก้ว</t>
  </si>
  <si>
    <t>โรงพยาบาลสมุทรปราการ</t>
  </si>
  <si>
    <t>โรงพยาบาลพระปกเกล้า</t>
  </si>
  <si>
    <t>วัดใหม่</t>
  </si>
  <si>
    <t>โรงพยาบาลอรัญประเทศ</t>
  </si>
  <si>
    <t>อรัญประเทศ</t>
  </si>
  <si>
    <t>โรงพยาบาลสมเด็จพระยุพราชสระแก้ว</t>
  </si>
  <si>
    <t>โรงพยาบาลบางพลี</t>
  </si>
  <si>
    <t>โรงพยาบาลบางเสาธง</t>
  </si>
  <si>
    <t>โรงพยาบาลบางจาก</t>
  </si>
  <si>
    <t>ชลบุรี</t>
  </si>
  <si>
    <t>บางละมุง</t>
  </si>
  <si>
    <t>เมืองชลบุรี</t>
  </si>
  <si>
    <t>โรงพยาบาลชลบุรี</t>
  </si>
  <si>
    <t>บ้านสวน</t>
  </si>
  <si>
    <t>โรงพยาบาลบางละมุง</t>
  </si>
  <si>
    <t>โรงพยาบาลพนัสนิคม</t>
  </si>
  <si>
    <t>กุฎโง้ง</t>
  </si>
  <si>
    <t>พนัสนิคม</t>
  </si>
  <si>
    <t>โรงพยาบาลบ้านบึง</t>
  </si>
  <si>
    <t>บ้านบึง</t>
  </si>
  <si>
    <t>ปราจีนบุรี</t>
  </si>
  <si>
    <t>กบินทร์บุรี</t>
  </si>
  <si>
    <t>โรงพยาบาลกบินทร์บุรี</t>
  </si>
  <si>
    <t>กบินทร์</t>
  </si>
  <si>
    <t>ระยอง</t>
  </si>
  <si>
    <t>เมืองระยอง</t>
  </si>
  <si>
    <t>ปลวกแดง</t>
  </si>
  <si>
    <t>แกลง</t>
  </si>
  <si>
    <t>หนองละลอก</t>
  </si>
  <si>
    <t>บ้านค่าย</t>
  </si>
  <si>
    <t>โรงพยาบาลเฉลิมพระเกียรติสมเด็จพระเทพรัตนราชสุดาฯ สยามบรมราชกุมารี ระยอง</t>
  </si>
  <si>
    <t>ห้วยโป่ง</t>
  </si>
  <si>
    <t>โรงพยาบาลแกลง</t>
  </si>
  <si>
    <t>ทางเกวียน</t>
  </si>
  <si>
    <t>โรงพยาบาลบ้านค่าย</t>
  </si>
  <si>
    <t>โรงพยาบาลปลวกแดง</t>
  </si>
  <si>
    <t>ฉะเชิงเทรา</t>
  </si>
  <si>
    <t>เมืองฉะเชิงเทรา</t>
  </si>
  <si>
    <t>หน้าเมือง</t>
  </si>
  <si>
    <t>โรงพยาบาลพุทธโสธร</t>
  </si>
  <si>
    <t>โรงพยาบาลบางปะกง</t>
  </si>
  <si>
    <t>บางปะกง</t>
  </si>
  <si>
    <t>สมุทรสาคร</t>
  </si>
  <si>
    <t>ราชบุรี</t>
  </si>
  <si>
    <t>โพธาราม</t>
  </si>
  <si>
    <t>นครปฐม</t>
  </si>
  <si>
    <t>สมุทรสงคราม</t>
  </si>
  <si>
    <t>สุพรรณบุรี</t>
  </si>
  <si>
    <t>หัวหิน</t>
  </si>
  <si>
    <t>ประจวบคีรีขันธ์</t>
  </si>
  <si>
    <t>เมืองนครปฐม</t>
  </si>
  <si>
    <t>บ้านโป่ง</t>
  </si>
  <si>
    <t>จอมบึง</t>
  </si>
  <si>
    <t>เมืองราชบุรี</t>
  </si>
  <si>
    <t>ปราณบุรี</t>
  </si>
  <si>
    <t>ดอนตูม</t>
  </si>
  <si>
    <t>สามง่าม</t>
  </si>
  <si>
    <t>วังก์พง</t>
  </si>
  <si>
    <t>เมืองสมุทรสงคราม</t>
  </si>
  <si>
    <t>สำนักงานสาธารณสุขจังหวัดสมุทรสาคร</t>
  </si>
  <si>
    <t>บางหญ้าแพรก</t>
  </si>
  <si>
    <t>เมืองสมุทรสาคร</t>
  </si>
  <si>
    <t>แม่กลอง</t>
  </si>
  <si>
    <t>กาญจนบุรี</t>
  </si>
  <si>
    <t>สองพี่น้อง</t>
  </si>
  <si>
    <t>บางสะพาน</t>
  </si>
  <si>
    <t>พระปฐมเจดีย์</t>
  </si>
  <si>
    <t>โรงพยาบาลสมเด็จพระพุทธเลิศหล้า</t>
  </si>
  <si>
    <t>โรงพยาบาลสมุทรสาคร</t>
  </si>
  <si>
    <t>มหาชัย</t>
  </si>
  <si>
    <t>โรงพยาบาลบ้านโป่ง</t>
  </si>
  <si>
    <t>โรงพยาบาลราชบุรี</t>
  </si>
  <si>
    <t>โรงพยาบาลหัวหิน</t>
  </si>
  <si>
    <t>โรงพยาบาลโพธาราม</t>
  </si>
  <si>
    <t>โรงพยาบาลมะการักษ์</t>
  </si>
  <si>
    <t>ท่ามะกา</t>
  </si>
  <si>
    <t>กำเนิดนพคุณ</t>
  </si>
  <si>
    <t>ปากช่อง</t>
  </si>
  <si>
    <t>โรงพยาบาลด่านช้าง</t>
  </si>
  <si>
    <t>ด่านช้าง</t>
  </si>
  <si>
    <t>โรงพยาบาลบางสะพาน</t>
  </si>
  <si>
    <t>โรงพยาบาลปราณบุรี</t>
  </si>
  <si>
    <t>ท่ายาง</t>
  </si>
  <si>
    <t>โรงพยาบาลดอนตูม</t>
  </si>
  <si>
    <t>หนองหญ้าไซ</t>
  </si>
  <si>
    <t>โรงพยาบาลหนองหญ้าไซ</t>
  </si>
  <si>
    <t>โรงพยาบาลศรีประจันต์</t>
  </si>
  <si>
    <t>วังน้ำซับ</t>
  </si>
  <si>
    <t>ศรีประจันต์</t>
  </si>
  <si>
    <t>โรงพยาบาลสมเด็จพระยุพราชจอมบึง</t>
  </si>
  <si>
    <t>สำนักงานสาธารณสุขจังหวัดนครปฐม</t>
  </si>
  <si>
    <t>สระบุรี</t>
  </si>
  <si>
    <t>ปากเพรียว</t>
  </si>
  <si>
    <t>เมืองสระบุรี</t>
  </si>
  <si>
    <t>โรงพยาบาลธัญบุรี</t>
  </si>
  <si>
    <t>รังสิต</t>
  </si>
  <si>
    <t>ธัญบุรี</t>
  </si>
  <si>
    <t>ปทุมธานี</t>
  </si>
  <si>
    <t>นนทบุรี</t>
  </si>
  <si>
    <t>ท่าตูม</t>
  </si>
  <si>
    <t>ลพบุรี</t>
  </si>
  <si>
    <t>ชัยบาดาล</t>
  </si>
  <si>
    <t>พระนครศรีอยุธยา</t>
  </si>
  <si>
    <t>เมืองปทุมธานี</t>
  </si>
  <si>
    <t>ไทรน้อย</t>
  </si>
  <si>
    <t>ท่าอิฐ</t>
  </si>
  <si>
    <t>เมืองนนทบุรี</t>
  </si>
  <si>
    <t>ลำนารายณ์</t>
  </si>
  <si>
    <t>ท่าเรือ</t>
  </si>
  <si>
    <t>คลองหลวง</t>
  </si>
  <si>
    <t>สำนักงานสาธารณสุขจังหวัดสระบุรี</t>
  </si>
  <si>
    <t>บางปรอก</t>
  </si>
  <si>
    <t>บางกระสอ</t>
  </si>
  <si>
    <t>โรงพยาบาลสระบุรี</t>
  </si>
  <si>
    <t>โรงพยาบาลพระนครศรีอยุธยา</t>
  </si>
  <si>
    <t>ประตูชัย</t>
  </si>
  <si>
    <t>โรงพยาบาลพระนั่งเกล้า</t>
  </si>
  <si>
    <t>เมืองอ่างทอง</t>
  </si>
  <si>
    <t>โรงพยาบาลปทุมธานี</t>
  </si>
  <si>
    <t>โรงพยาบาลวิเศษชัยชาญ</t>
  </si>
  <si>
    <t>ศาลเจ้าโรงทอง</t>
  </si>
  <si>
    <t>วิเศษชัยชาญ</t>
  </si>
  <si>
    <t>โรงพยาบาลท่าเรือ</t>
  </si>
  <si>
    <t>โรงพยาบาลคลองหลวง</t>
  </si>
  <si>
    <t>คลองหก</t>
  </si>
  <si>
    <t>โรงพยาบาลไทรน้อย</t>
  </si>
  <si>
    <t>เมืองกำแพงเพชร</t>
  </si>
  <si>
    <t>กำแพงเพชร</t>
  </si>
  <si>
    <t>หนองฉาง</t>
  </si>
  <si>
    <t>อุทัยธานี</t>
  </si>
  <si>
    <t>ตะพานหิน</t>
  </si>
  <si>
    <t>เมืองพิจิตร</t>
  </si>
  <si>
    <t>นครสวรรค์</t>
  </si>
  <si>
    <t>ตาคลี</t>
  </si>
  <si>
    <t>เมืองนครสวรรค์</t>
  </si>
  <si>
    <t>โกรกพระ</t>
  </si>
  <si>
    <t>คลองลาน</t>
  </si>
  <si>
    <t>คลองขลุง</t>
  </si>
  <si>
    <t>เมืองอุทัยธานี</t>
  </si>
  <si>
    <t>นครสวรรค์ตก</t>
  </si>
  <si>
    <t>อุทัยใหม่</t>
  </si>
  <si>
    <t>สำนักงานสาธารณสุขจังหวัดนครสวรรค์</t>
  </si>
  <si>
    <t>โรงพยาบาลสวรรค์ประชารักษ์</t>
  </si>
  <si>
    <t>โรงพยาบาลอุทัยธานี</t>
  </si>
  <si>
    <t>โรงพยาบาลพิจิตร</t>
  </si>
  <si>
    <t>โรงพยาบาลกำแพงเพชร</t>
  </si>
  <si>
    <t>โรงพยาบาลหนองฉาง</t>
  </si>
  <si>
    <t>โรงพยาบาลสมเด็จพระยุพราชตะพานหิน</t>
  </si>
  <si>
    <t>โรงพยาบาลโกรกพระ</t>
  </si>
  <si>
    <t>โรงพยาบาลตาคลี</t>
  </si>
  <si>
    <t>โรงพยาบาลคลองลาน</t>
  </si>
  <si>
    <t>คลองน้ำไหล</t>
  </si>
  <si>
    <t>โรงพยาบาลคลองขลุง</t>
  </si>
  <si>
    <t>เพชรบูรณ์</t>
  </si>
  <si>
    <t>เมืองเพชรบูรณ์</t>
  </si>
  <si>
    <t>โรงพยาบาลเพชรบูรณ์</t>
  </si>
  <si>
    <t>โรงพยาบาลหนองไผ่</t>
  </si>
  <si>
    <t>พิษณุโลก</t>
  </si>
  <si>
    <t>เมืองพิษณุโลก</t>
  </si>
  <si>
    <t>จอมทอง</t>
  </si>
  <si>
    <t>อุตรดิตถ์</t>
  </si>
  <si>
    <t>โรงพยาบาลพิชัย</t>
  </si>
  <si>
    <t>พิชัย</t>
  </si>
  <si>
    <t>โรงพยาบาลอุตรดิตถ์</t>
  </si>
  <si>
    <t>เมืองอุตรดิตถ์</t>
  </si>
  <si>
    <t>สุโขทัย</t>
  </si>
  <si>
    <t>ศรีสัชนาลัย</t>
  </si>
  <si>
    <t>ศรีสำโรง</t>
  </si>
  <si>
    <t>คลองตาล</t>
  </si>
  <si>
    <t>หาดเสี้ยว</t>
  </si>
  <si>
    <t>โรงพยาบาลศรีสัชนาลัย</t>
  </si>
  <si>
    <t>โรงพยาบาลศรีสังวรสุโขทัย</t>
  </si>
  <si>
    <t>แม่สะเรียง</t>
  </si>
  <si>
    <t>แม่ฮ่องสอน</t>
  </si>
  <si>
    <t>หัวเวียง</t>
  </si>
  <si>
    <t>เมืองลำปาง</t>
  </si>
  <si>
    <t>ลำปาง</t>
  </si>
  <si>
    <t>โรงพยาบาลแม่สะเรียง</t>
  </si>
  <si>
    <t>ลำพูน</t>
  </si>
  <si>
    <t>แพร่</t>
  </si>
  <si>
    <t>ในเวียง</t>
  </si>
  <si>
    <t>เมืองแพร่</t>
  </si>
  <si>
    <t>เมืองลำพูน</t>
  </si>
  <si>
    <t>โรงพยาบาลลำพูน</t>
  </si>
  <si>
    <t>ต้นธง</t>
  </si>
  <si>
    <t>โรงพยาบาลแพร่</t>
  </si>
  <si>
    <t>โรงพยาบาลสูงเม่น</t>
  </si>
  <si>
    <t>สูงเม่น</t>
  </si>
  <si>
    <t>โรงพยาบาลแม่สาย</t>
  </si>
  <si>
    <t>เวียงพางคำ</t>
  </si>
  <si>
    <t>แม่สาย</t>
  </si>
  <si>
    <t>เชียงราย</t>
  </si>
  <si>
    <t>เวียง</t>
  </si>
  <si>
    <t>หางดง</t>
  </si>
  <si>
    <t>โรงพยาบาลฮอด</t>
  </si>
  <si>
    <t>ฮอด</t>
  </si>
  <si>
    <t>โรงพยาบาลสมเด็จพระยุพราชปัว</t>
  </si>
  <si>
    <t>วรนคร</t>
  </si>
  <si>
    <t>ปัว</t>
  </si>
  <si>
    <t>น่าน</t>
  </si>
  <si>
    <t>โรงพยาบาลงาว</t>
  </si>
  <si>
    <t>หลวงเหนือ</t>
  </si>
  <si>
    <t>งาว</t>
  </si>
  <si>
    <t>โรงพยาบาลวังเหนือ</t>
  </si>
  <si>
    <t>วังเหนือ</t>
  </si>
  <si>
    <t>โรงพยาบาลจอมทอง</t>
  </si>
  <si>
    <t>ดอยแก้ว</t>
  </si>
  <si>
    <t>โรงพยาบาลเชียงรายประชานุเคราะห์</t>
  </si>
  <si>
    <t>เมืองเชียงราย</t>
  </si>
  <si>
    <t>โรงพยาบาลสมเด็จพระยุพราชบ้านดุง</t>
  </si>
  <si>
    <t>ศรีสุทโธ</t>
  </si>
  <si>
    <t>Sup</t>
  </si>
  <si>
    <t>บริหาร</t>
  </si>
  <si>
    <t>Rx</t>
  </si>
  <si>
    <t>นครสวรรค์ออก</t>
  </si>
  <si>
    <t>แผนงาน</t>
  </si>
  <si>
    <t>โครงการ</t>
  </si>
  <si>
    <t>กิจกรรม</t>
  </si>
  <si>
    <t>รายการ</t>
  </si>
  <si>
    <t>เอกชน</t>
  </si>
  <si>
    <t>แบบเอกชน</t>
  </si>
  <si>
    <t>8708/พิเศษ/43</t>
  </si>
  <si>
    <t>10562+10562/1</t>
  </si>
  <si>
    <t>ออกแบบเอง</t>
  </si>
  <si>
    <t>8708/43+อส.ข.258/ส.ค./52</t>
  </si>
  <si>
    <t>อาคารรังสีรักษา เป็นอาคาร คสล.6 ชั้น พื้นที่ใช้สอยประมาณ 6,509 ตารางเมตร (โครงสร้างต้านแผ่นดินไหว) โรงพยาบาลเชียงรายประชานุเคราะห์ ตำบลเวียง อำเภอเมืองเชียงราย จังหวัดเชียงราย 1 หลัง</t>
  </si>
  <si>
    <t>อาคารผู้ป่วยนอก-อุบัติเหตุ เป็นอาคาร คสล.4 ชั้น พื้นที่ใช้สอยประมาณ 5,600 ตารางเมตร (โครงสร้างต้านแผ่นดินไหว) โรงพยาบาลฮอด ตำบลหางดง อำเภอฮอด จังหวัดเชียงใหม่ 1 หลัง</t>
  </si>
  <si>
    <t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 โรงพยาบาลจอมทอง ตำบลดอยแก้ว อำเภอจอมทอง จังหวัดเชียงใหม่ 1 หลัง</t>
  </si>
  <si>
    <t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 โรงพยาบาลแม่ลาว ตำบลจอมหมอกแก้ว อำเภอแม่ลาว จังหวัดเชียงราย 1 หลัง</t>
  </si>
  <si>
    <t>11006 +11025</t>
  </si>
  <si>
    <t>อาคารผู้ป่วยนอกและอุบัติเหตุ เป็นอาคาร คสล.4 ชั้น พื้นที่ใช้สอยประมาณ 7,124 ตารางเมตร โรงพยาบาลหล่มสัก ตำบลหล่มสัก อำเภอหล่มสัก จังหวัดเพชรบูรณ์ 1 หลัง</t>
  </si>
  <si>
    <t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 โรงพยาบาลหนองไผ่ ตำบลหนองไผ่ อำเภอหนองไผ่ จังหวัดเพชรบูรณ์ 1 หลัง</t>
  </si>
  <si>
    <t>อาคารผู้ป่วยนอก-อุบัติเหตุ เป็นอาคาร คสล.3 ชั้น พื้นที่ใช้สอยประมาณ 4,382 ตารางเมตร โรงพยาบาลศรีสัชนาลัย ตำบลหาดเสี้ยว อำเภอศรีสัชนาลัย จังหวัดสุโขทัย 1 หลัง</t>
  </si>
  <si>
    <t>อาคารผู้ป่วยนอก-อุบัติเหตุ เป็นอาคาร คสล.4 ชั้น พื้นที่ใช้สอยประมาณ 5,600 ตารางเมตร โรงพยาบาลคลองขลุง ตำบลคลองขลุง อำเภอคลองขลุง จังหวัดกำแพงเพชร 1 หลัง</t>
  </si>
  <si>
    <t>อาคารบริการและจอดรถ เป็นอาคาร คสล. 10 ชั้น พื้นที่ใช้สอยประมาณ 18,988 ตารางเมตร โรงพยาบาลกำแพงเพชร ตำบลในเมือง อำเภอเมืองกำแพงเพชร จังหวัดกำแพงเพชร 1 หลัง</t>
  </si>
  <si>
    <t>9034 และ9034/52</t>
  </si>
  <si>
    <t>อาคารผู้ป่วยนอก เป็นอาคาร คสล. 4 ชั้น พื้นที่ใช้สอยประมาณ 2,476 ตารางเมตร โรงพยาบาลโกรกพระ ตำบลโกรกพระ อำเภอโกรกพระ จังหวัดนครสวรรค์ 1 หลัง</t>
  </si>
  <si>
    <t>8186/38</t>
  </si>
  <si>
    <t>อาคารผู้ป่วยนอก เป็นอาคาร คสล.3 ชั้น พื้นที่ใช้สอยประมาณ 2,919 ตารางเมตร โรงพยาบาลคลองลาน ตำบลคลองน้ำไหล อำเภอคลองลาน จังหวัดกำแพงเพชร 1 หลัง</t>
  </si>
  <si>
    <t>อาคารสำนักงานสาธารณสุขจังหวัด เป็นอาคาร คสล. 5 ชั้น พื้นที่ใช้สอยประมาณ 3,520 ตารางเมตร สำนักงานสาธารณสุขจังหวัดสระบุรี ตำบลปากเพรียว อำเภอเมืองสระบุรี จังหวัดสระบุรี 1 หลัง</t>
  </si>
  <si>
    <t>อาคารรวมบริการทางการแพทย์ เป็นอาคาร คสล. 5 ชั้น พื้นที่ใช้สอยประมาณ 2,648 ตารางเมตร โรงพยาบาลไทรน้อย ตำบลไทรน้อย อำเภอไทรน้อย จังหวัดนนทบุรี 1 หลัง</t>
  </si>
  <si>
    <t>อาคารอุบัติเหตุ-บำบัดรักษาและห้องประชุม เป็นอาคาร คสล.6 ชั้น พื้นที่ใช้สอยประมาณ 9,683 ตารางเมตร โรงพยาบาลชัยบาดาล ตำบลลำนารายณ์ อำเภอชัยบาดาล จังหวัดลพบุรี 1 หลัง</t>
  </si>
  <si>
    <t>อาคารโรงพยาบาลระดับปฐมภูมิ(สาขาโรงพยาบาลสระบุรี) เป็นอาคาร คสล. 4 ชั้น พื้นที่ใช้สอยประมาณ 6,180 ตารางเมตร โรงพยาบาลสระบุรี ตำบลปากเพรียว อำเภอเมืองสระบุรี จังหวัดสระบุรี 1 หลัง</t>
  </si>
  <si>
    <t xml:space="preserve">แบบเอกชน </t>
  </si>
  <si>
    <t>อาคารสำนักงานสาธารณสุขจังหวัด เป็นอาคาร คสล.5 ชั้น พื้นที่ใช้สอยประมาณ 3,520 ตารางเมตร สำนักงานสาธารณสุขจังหวัดอ่างทอง ตำบลบ้านอิฐ อำเภอเมืองอ่างทอง จังหวัดอ่างทอง 1 หลัง</t>
  </si>
  <si>
    <t>อาคารอุบัติเหตุ-ฉุกเฉิน เป็นอาคาร คสล.3 ชั้น พื้นที่ใช้สอยประมาณ 3,580 ตารางเมตร โรงพยาบาลวิเศษชัยชาญ ตำบลศาลเจ้าโรงทอง อำเภอวิเศษชัยชาญ จังหวัดอ่างทอง 1 หลัง</t>
  </si>
  <si>
    <t>อาคารจอดรถ 10 ชั้น เป็นอาคาร คสล. 10 ชั้น พื้นที่ใช้สอยประมาณ 16,603 ตารางเมตร (โครงสร้างต้านแผ่นดินไหว) โรงพยาบาลสมุทรสาคร ตำบลมหาชัย อำเภอเมืองสมุทรสาคร จังหวัดสมุทรสาคร 1 หลัง</t>
  </si>
  <si>
    <t>อาคารสำนักงานสาธารณสุขจังหวัด เป็นอาคาร คสล. 5 ชั้น พื้นที่ใช้สอยประมาณ 3,520 ตารางเมตร (โครงสร้างต้านแผ่นดินไหว) สำนักงานสาธารณสุขจังหวัดสมุทรสาคร ตำบลบางหญ้าแพรก อำเภอเมืองสมุทรสาคร จังหวัดสมุทรสาคร 1 หลัง</t>
  </si>
  <si>
    <t>อาคารผู้ป่วยนอก เป็นอาคาร คสล.5 ชั้น พื้นที่ใช้สอยประมาณ 9,796 ตารางเมตร โรงพยาบาลปราณบุรี ตำบลวังก์พง อำเภอปราณบุรี จังหวัดประจวบคีรีขันธ์ 1 หลัง</t>
  </si>
  <si>
    <t>อาคารผู้ป่วยนอก เป็นอาคาร คสล.3 ชั้น พื้นที่ใช้สอยประมาณ 2,919 ตารางเมตร โรงพยาบาลหนองหญ้าไซ ตำบลหนองหญ้าไซ อำเภอหนองหญ้าไซ จังหวัดสุพรรณบุรี 1 หลัง</t>
  </si>
  <si>
    <t>อาคารอุบัติเหตุและบำบัดรักษา เป็นอาคาร คสล. 9 ชั้น พื้นที่ใช้สอยประมาณ 16,780 ตารางเมตร โรงพยาบาลบ้านโป่ง ตำบลบ้านโป่ง อำเภอบ้านโป่ง จังหวัดราชบุรี 1 หลัง</t>
  </si>
  <si>
    <t>อาคารวินิจฉัยโรค ผ่าตัดและผู้ป่วยหนัก 5 ชั้น เป็นอาคาร คสล. 5 ชั้น พื้นที่ใช้สอยประมาณ 10,950 ตารางเมตร โรงพยาบาลสมเด็จพระสังฆราชองค์ที่ 17 ตำบลสองพี่น้อง อำเภอสองพี่น้อง จังหวัดสุพรรณบุรี 1 หลัง</t>
  </si>
  <si>
    <t>ต.42/พ.ย./59</t>
  </si>
  <si>
    <t>อาคารพักเจ้าหน้าที่ 7 ชั้น 96 ห้อง เป็นอาคาร คสล.7 ชั้น พื้นที่ใช้สอยประมาณ 3,908 ตารางเมตร โรงพยาบาลราชบุรี ตำบลหน้าเมือง อำเภอเมืองราชบุรี จังหวัดราชบุรี 1 หลัง</t>
  </si>
  <si>
    <t>อาคารผู้ป่วยนอก-อุบัติเหตุ เป็นอาคาร คสล.3 ชั้น พื้นที่ใช้สอยประมาณ 4,382 ตารางเมตร โรงพยาบาลดอนตูม ตำบลสามง่าม อำเภอดอนตูม จังหวัดนครปฐม 1 หลัง</t>
  </si>
  <si>
    <t>อาคารผู้ป่วยนอก-อุบัติเหตุ เป็นอาคาร คสล.4 ชั้น พื้นที่ใช้สอยประมาณ 6,721 ตารางเมตร โรงพยาบาลศรีประจันต์ ตำบลวังน้ำซับ อำเภอศรีประจันต์ จังหวัดสุพรรณบุรี 1 หลัง</t>
  </si>
  <si>
    <t>อาคารผู้ป่วยนอก-อุบัติเหตุ เป็นอาคาร คสล.5 ชั้น พื้นที่ใช้สอยประมาณ 9,318 ตารางเมตร (โครงสร้างต้านแผ่นดินไหว) โรงพยาบาลบางจาก ตำบลบางจาก อำเภอพระประแดง จังหวัดสมุทรปราการ 1 หลัง</t>
  </si>
  <si>
    <t>8708/43</t>
  </si>
  <si>
    <t>อาคารผู้ป่วยนอก ผู้ป่วยใน เป็นอาคาร 10 ชั้น พื้นที่ประมาณ 20,497 ตารางเมตร โรงพยาบาลสมเด็จพระยุพราชสระแก้ว ตำบลสระแก้ว อำเภอเมืองสระแก้ว จังหวัดสระแก้ว 1 หลัง</t>
  </si>
  <si>
    <t>อาคารอุบัติเหตุและฉุกเฉิน 14 ชั้น เป็นอาคาร คสล.14 ชั้น พื้นที่ใช้สอยประมาณ 15,912 ตารางเมตร (โครงสร้างต้านแผ่นดินไหว) โรงพยาบาลสมุทรปราการ ตำบลปากน้ำ อำเภอเมืองสมุทรปราการ จังหวัดสมุทรปราการ 1 หลัง</t>
  </si>
  <si>
    <t>10717</t>
  </si>
  <si>
    <t>อาคารอุบัติเหตุและโรคหัวใจ เป็นอาคาร คสล.10 ชั้น พื้นที่ใช้สอยประมาณ 18,672 ตารางเมตร โรงพยาบาลพุทธโสธร ตำบลหน้าเมือง อำเภอเมืองฉะเชิงเทรา จังหวัดฉะเชิงเทรา 1 หลัง</t>
  </si>
  <si>
    <t>9055+ข 66/พ.ค./52</t>
  </si>
  <si>
    <t>อาคารอุบัติเหตุและฉุกเฉิน 14 ชั้น เป็นอาคาร คสล.14 ชั้น พื้นที่ใช้สอยประมาณ 15,912 ตารางเมตร โรงพยาบาลชลบุรี ตำบลบ้านสวน อำเภอเมืองชลบุรี จังหวัดชลบุรี 1 หลัง</t>
  </si>
  <si>
    <t>อาคารพักเจ้าหน้าที่ เป็นอาคาร คสล.7 ชั้น พื้นที่ใช้สอยประมาณ 2,190 ตารางเมตร โรงพยาบาลกาฬสินธุ์ ตำบลกาฬสินธุ์ อำเภอเมืองกาฬสินธุ์ จังหวัดกาฬสินธุ์ 1 หลัง</t>
  </si>
  <si>
    <t>อาคารผู้ป่วยนอกและอุบัติเหตุ เป็นอาคาร คสล.4 ชั้น พื้นที่ใช้สอยประมาณ 7,124 ตารางเมตร โรงพยาบาลศรีสงคราม ตำบลศรีสงคราม อำเภอศรีสงคราม จังหวัดนครพนม 1 หลัง</t>
  </si>
  <si>
    <t>อาคารอำนวยการ ผู้ป่วยนอกและอุบัติเหตุฉุกเฉิน เป็นอาคาร คสล. 7 ชั้น พื้นที่ใช้สอย 23,765 ตารางเมตรโรงพยาบาลบึงกาฬ ตำบลบึงกาฬ อำเภอเมืองบึงกาฬ จังหวัดบึงกาฬ 1 หลัง</t>
  </si>
  <si>
    <t>อาคารผู้ป่วยนอก ผู้ป่วยใน ห้องคลอด ห้องผ่าตัดและ ICU ขนาด 10 ชั้น พื้นที่ใช้สอย 28,176 ตารางเมตร โรงพยาบาลสมเด็จพระยุพราชท่าบ่อ ตำบลท่าบ่อ อำเภอท่าบ่อ จังหวัดหนองคาย 1 หลัง</t>
  </si>
  <si>
    <t>8708/43+ข258/สค/52</t>
  </si>
  <si>
    <t>อาคารพักคนไข้ เป็นอาคาร คสล.10 ชั้น พื้นที่ใช้สอยประมาณ 8,206 ตารางเมตร โรงพยาบาลสกลนคร ตำบลธาตุเชิงชุม อำเภอเมืองสกลนคร จังหวัดสกลนคร 1 หลัง</t>
  </si>
  <si>
    <t>อาคารผู้ป่วยนอก-อุบัติเหตุ เป็นอาคาร คสล.4 ชั้น พื้นที่ใช้สอยประมาณ 5,600 ตารางเมตร โรงพยาบาลท่าตูม ตำบลท่าตูม อำเภอท่าตูม จังหวัดสุรินทร์ 1 หลัง</t>
  </si>
  <si>
    <t>อาคารผู้ป่วยนอก เป็นอาคาร คสล.5 ชั้น พื้นที่ใช้สอยประมาณ 9,796 ตารางเมตร โรงพยาบาลปากช่องนานา ตำบลปากช่อง อำเภอปากช่อง จังหวัดนครราชสีมา 1 หลัง</t>
  </si>
  <si>
    <t>อาคารผู้ป่วยนอก-อุบัติเหตุ เป็นอาคาร คสล.4 ชั้น พื้นที่ใช้สอยประมาณ 6,721 ตารางเมตร โรงพยาบาลจัตุรัส ตำบลหนองบัวใหญ่ อำเภอจัตุรัส จังหวัดชัยภูมิ 1 หลัง</t>
  </si>
  <si>
    <t>อาคารผู้ป่วยนอก เป็นอาคาร คสล.5 ชั้น พื้นที่ใช้สอยประมาณ 9,796 ตารางเมตร โรงพยาบาลนางรอง ตำบลนางรอง อำเภอนางรอง จังหวัดบุรีรัมย์ 1 หลัง</t>
  </si>
  <si>
    <t>อาคารศูนย์ความเป็นเลิศทางการแพทย์ เป็นอาคาร คสล. 9 ชั้น พื้นที่ใช้สอยประมาณ 30,952 ตารางเมตร โรงพยาบาลบุรีรัมย์ ตำบลในเมือง อำเภอเมืองบุรีรัมย์ จังหวัดบุรีรัมย์ 1 หลัง</t>
  </si>
  <si>
    <t>อาคารผู้ป่วยใน 7 ชั้น (156 เตียง) เป็นอาคาร คสล. 7 ชั้น พื้นที่ใช้สอยประมาณ 6,184 ตารางเมตร โรงพยาบาลปักธงชัย ตำบลธงชัยเหนือ อำเภอปักธงชัย จังหวัดนครราชสีมา 1 หลัง</t>
  </si>
  <si>
    <t>ศูนย์ฟื้นฟูสมรรถภาพทางการแพทย์ เป็นอาคาร คสล.6 ชั้นพื้นที่ใช้สอยประมาณ 18,774 ตารางเมตร โรงพยาบาลบุรีรัมย์ ตำบลเสม็ด อำเภอเมืองบุรีรัมย์ จังหวัดบุรีรัมย์ 1 หลัง</t>
  </si>
  <si>
    <t>BRU.B.2013-001</t>
  </si>
  <si>
    <t>หอผู้ป่วยใน เป็นอาคาร คสล.5 ชั้น พื้นที่ใช้สอยประมาณ 4,797 ตารางเมตร โรงพยาบาลกระสัง ตำบลกระสัง อำเภอกระสัง จังหวัดบุรีรัมย์ 1 หลัง</t>
  </si>
  <si>
    <t>อาคารผู้ป่วยหนักและผู้ป่วยใน 300 เตียง อาคาร คสล. สูง 8 ชั้น พร้อมอาคารห้องเครื่องสูง 1 ชั้น พื้นที่ใช้สอย 12,840 ตารางเมตร  โรงพยาบาลสุรินทร์ ตำบลในเมือง อำเภอเมืองสุรินทร์ จังหวัดสุรินทร์ 1 หลัง</t>
  </si>
  <si>
    <t>อาคารผู้ป่วยนอกและอุบัติเหตุ เป็นอาคาร คสล.4 ชั้น พื้นที่ใช้สอยประมาณ 7,124 ตารางเมตร โรงพยาบาลห้วยแถลง ตำบลห้วยแถลง อำเภอห้วยแถลง จังหวัดนครราชสีมา 1 หลัง</t>
  </si>
  <si>
    <t>อาคารผู้ป่วยนอก-อุบัติเหตุ เป็นอาคาร คสล.3 ชั้น พื้นที่ใช้สอยประมาณ 4,382 ตารางเมตร โรงพยาบาลนิคมคำสร้อย ตำบลนิคมคำสร้อย อำเภอนิคมคำสร้อย จังหวัดมุกดาหาร 1 หลัง</t>
  </si>
  <si>
    <t>อาคารผู้ป่วยใน 144 เตียง 6 ชั้น เป็นอาคาร คสล. 6 ชั้น พื้นที่ใช้สอยประมาณ 4,496 ตารางเมตร  โรงพยาบาลวารินชำราบ ตำบลคำน้ำแซบ อำเภอวารินชำราบ จังหวัดอุบลราชธานี 1 หลัง</t>
  </si>
  <si>
    <t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 โรงพยาบาลชุมพรเขตรอุดมศักดิ์ ตำบลท่าตะเภา อำเภอเมืองชุมพร จังหวัดชุมพร 1 หลัง</t>
  </si>
  <si>
    <t>อาคารผู้ป่วยนอก-อุบัติเหตุ เป็นอาคาร คสล.3 ชั้น พื้นที่ใช้สอยประมาณ 4,382 ตารางเมตร โรงพยาบาลทุ่งใหญ่ ตำบลท่ายาง อำเภอทุ่งใหญ่ จังหวัดนครศรีธรรมราช 1 หลัง</t>
  </si>
  <si>
    <t>อาคารผู้ป่วยนอก (ระดับตติยภูมิ) เป็นอาคาร คสล. 9 ชั้น พื้นที่ใช้สอยประมาณ 31,420 ตารางเมตร (โครงสร้างต้านแผ่นดินไหว) โรงพยาบาลสุราษฎร์ธานี ตำบลมะขามเตี้ย อำเภอเมืองสุราษฎร์ธานี จังหวัดสุราษฎร์ธานี 1 หลัง</t>
  </si>
  <si>
    <t>อาคารพักคนไข้ 298 เตียง เป็นอาคาร คสล. 8 ชั้น พื้นที่ใช้สอยประมาณ 11,383 ตารางเมตร (โครงสร้างต้านแผ่นดินไหว) โรงพยาบาลวชิระภูเก็ต ตำบลตลาดใหญ่ อำเภอเมืองภูเก็ต จังหวัดภูเก็ต 1 หลัง</t>
  </si>
  <si>
    <t>อาคารโรงครัว กายภาพบำบัด โรงอาหาร ซักฟอก นึ่ง จ่ายกลางและพัสดุ เป็นอาคาร คสล. 3 ชั้น พื้นที่ใช้สอยประมาณ 4,398 ตารางเมตร โรงพยาบาลเกาะสมุย ตำบลอ่างทอง อำเภอเกาะสมุย จังหวัดสุราษฎร์ธานี 1 หลัง</t>
  </si>
  <si>
    <t>อาคาร Marina Hub 4 ชั้น พร้อมครุภัณฑ์ประกอบ โรงพยาบาลเกาะสมุย ตำบลอ่างทอง อำเภอเกาะสมุย จังหวัดสุราษฎร์ธานี 1 หลัง</t>
  </si>
  <si>
    <t>อาคารผู้ป่วย 120 เตียง และหน่วยแพทย์แผนไทย  เป็นอาคาร คสล. 6 ชั้น พื้นที่ใช้สอยประมาณ 4,746 ตารางเมตร (โครงสร้างต้านแผ่นดินไหว) โรงพยาบาลไชยา ตำบลตลาดไชยา อำเภอไชยา จังหวัดสุราษฎร์ธานี 1 หลัง</t>
  </si>
  <si>
    <t>9128+9921</t>
  </si>
  <si>
    <t>แฟลตพักพยาบาล 7 ชั้น 40 ยูนิต (80 ห้อง) เป็นอาคาร คสล. 7 ชั้น พื้นที่ใช้สอยประมาณ 3,336 ตารางเมตร (โครงสร้างต้านแผ่นดินไหว) โรงพยาบาลชุมพรเขตรอุดมศักดิ์ ตำบลท่าตะเภา อำเภอเมืองชุมพร จังหวัดชุมพร 1 หลัง</t>
  </si>
  <si>
    <t>อาคารบริการและจอดรถ เป็นอาคาร คสล.9 ชั้น พื้นที่ใช้สอยประมาณ 14,772 ตารางเมตร (โครงสร้างต้านแผ่นดินไหว) โรงพยาบาลสุราษฎร์ธานี ตำบลมะขามเตี้ย อำเภอเมืองสุราษฎร์ธานี จังหวัดสุราษฎร์ธานี 1 หลัง</t>
  </si>
  <si>
    <t>อาคารผู้ป่วยนอก-อุบัติเหตุ เป็นอาคาร คสล.5 ชั้น พื้นที่ใช้สอยประมาณ 9,318 ตารางเมตร โรงพยาบาลห้วยยอด ตำบลเขาขาว อำเภอห้วยยอด จังหวัดตรัง 1 หลัง</t>
  </si>
  <si>
    <t>อาคารวินิจฉัยและรักษา เป็นอาคาร คสล. 8 ชั้น พื้นที่ใช้สอยประมาณ 20,336 ตารางเมตร โรงพยาบาลตรัง ตำบลทับเที่ยง อำเภอเมืองตรัง จังหวัดตรัง 1 หลัง</t>
  </si>
  <si>
    <t>10805+ข.413/ก.ค./59</t>
  </si>
  <si>
    <t>อาคารพักเจ้าหน้าที่ 96 ยูนิต 8 ชั้น เป็นอาคาร คสล. 8 ชั้น พื้นที่ใช้สอยประมาณ 6,774 ตารางเมตร (ปรับราคา 3 จังหวัดชายแดนใต้) โรงพยาบาลยะลา ตำบลสะเตง อำเภอเมืองยะลา จังหวัดยะลา 1 หลัง</t>
  </si>
  <si>
    <t>อาคารผ่าตัด ผู้ป่วยนอกและอุบัติเหตุ เป็นอาคาร คสล.7ชั้น พื้นที่ใช้สอยประมาณ 13,576 ตารางเมตร (ปรับราคา 3 จังหวัดชายแดนใต้) โรงพยาบาลปัตตานี ตำบลสะบารัง อำเภอเมืองปัตตานี จังหวัดปัตตานี 1 หลัง</t>
  </si>
  <si>
    <t>อาคารบำบัดรักษา เป็นอาคาร คสล.6 ชั้น พื้นที่ใช้สอยประมาณ 10,440 ตารางเมตร โรงพยาบาลสตูล ตำบลพิมาน อำเภอเมืองสตูล จังหวัดสตูล 1 หลัง</t>
  </si>
  <si>
    <t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 โรงพยาบาลสงขลา ตำบลพะวง อำเภอเมืองสงขลา จังหวัดสงขลา 1 หลัง</t>
  </si>
  <si>
    <t>รหัสครุภัณฑ์/เลขที่แบบ</t>
  </si>
  <si>
    <t>จำนวนชั้น</t>
  </si>
  <si>
    <t>พื้นที่ใช้สอย (ตร.ม.)</t>
  </si>
  <si>
    <t>จำนวนวันก่อสร้าง</t>
  </si>
  <si>
    <t>งวดงาน</t>
  </si>
  <si>
    <t>สถานที่ก่อสร้าง</t>
  </si>
  <si>
    <t>อาคารผู้ป่วยนอก/อุบัติเหตุ-ฉุกเฉิน</t>
  </si>
  <si>
    <t>OPD</t>
  </si>
  <si>
    <t>อาคารผู้ป่วยใน</t>
  </si>
  <si>
    <t>WARD</t>
  </si>
  <si>
    <t>TREATMENT</t>
  </si>
  <si>
    <t>อาคารหน่วยบริการระดับปฐมภูมิ</t>
  </si>
  <si>
    <t>HEALTH CENTER</t>
  </si>
  <si>
    <t>อาคารสนับสนุนบริการ</t>
  </si>
  <si>
    <t>SUPPORT</t>
  </si>
  <si>
    <t>อาคารสำนักงาน</t>
  </si>
  <si>
    <t>ADM</t>
  </si>
  <si>
    <t>อาคารพักอาศัย</t>
  </si>
  <si>
    <t>Waste</t>
  </si>
  <si>
    <t>หล่มสัก</t>
  </si>
  <si>
    <t>โรงพยาบาลชัยบาดาล</t>
  </si>
  <si>
    <t>โรงพยาบาลสิรินธร จังหวัดขอนแก่น</t>
  </si>
  <si>
    <t>เสม็ด</t>
  </si>
  <si>
    <t>โรงพยาบาลเทพรัตน์นครราชสีมา</t>
  </si>
  <si>
    <t>โคกกรวด</t>
  </si>
  <si>
    <t>โรงพยาบาลด่านขุนทด</t>
  </si>
  <si>
    <t>ด่านขุนทด</t>
  </si>
  <si>
    <t>ปราสาท</t>
  </si>
  <si>
    <t>กระสัง</t>
  </si>
  <si>
    <t>โรงพยาบาลสุรินทร์</t>
  </si>
  <si>
    <t>โรงพยาบาลกระสัง</t>
  </si>
  <si>
    <t>โรงพยาบาลปราสาท</t>
  </si>
  <si>
    <t>กังแอน</t>
  </si>
  <si>
    <t>โรงพยาบาลมหาราชนครราชสีมา</t>
  </si>
  <si>
    <t>ห้วยแถลง</t>
  </si>
  <si>
    <t>ปักธงชัย</t>
  </si>
  <si>
    <t>โรงพยาบาลอำนาจเจริญ</t>
  </si>
  <si>
    <t>โรงพยาบาลร่อนพิบูลย์</t>
  </si>
  <si>
    <t>โรงพยาบาลทุ่งใหญ่</t>
  </si>
  <si>
    <t>โรงพยาบาลจะนะ</t>
  </si>
  <si>
    <t>จะนะ</t>
  </si>
  <si>
    <t>โรงพยาบาลละงู</t>
  </si>
  <si>
    <t>ก่อสร้างผูกพันเดิม</t>
  </si>
  <si>
    <t>โรงพยาบาลแม่ลาว</t>
  </si>
  <si>
    <t>จอมหมอกแก้ว</t>
  </si>
  <si>
    <t>แม่ลาว</t>
  </si>
  <si>
    <t>โรงพยาบาลหล่มสัก</t>
  </si>
  <si>
    <t>สำนักงานสาธารณสุขจังหวัดอ่างทอง</t>
  </si>
  <si>
    <t>บ้านอิฐ</t>
  </si>
  <si>
    <t>โรงพยาบาลสมเด็จพระสังฆราชองค์ที่ 17</t>
  </si>
  <si>
    <t>opd</t>
  </si>
  <si>
    <t>โรงพยาบาลท่าตูม</t>
  </si>
  <si>
    <t>โรงพยาบาลปากช่องนานา</t>
  </si>
  <si>
    <t>โรงพยาบาลนางรอง</t>
  </si>
  <si>
    <t>โรงพยาบาลปักธงชัย</t>
  </si>
  <si>
    <t>ธงชัยเหนือ</t>
  </si>
  <si>
    <t>โรงพยาบาลห้วยแถลง</t>
  </si>
  <si>
    <t>Opd</t>
  </si>
  <si>
    <t>โครงการ : โครงการพัฒนาระบบบริการสุขภาพ</t>
  </si>
  <si>
    <t>กิจกรรม : พัฒนาระบบบริการสุขภาพทุกระดับ ตาม Service Plan</t>
  </si>
  <si>
    <t>แผนงาน : แผนงานพื้นฐานด้านการพัฒนาและเสริมสร้างศักยภาพทรัพยากรมนุษย์</t>
  </si>
  <si>
    <t>ผลผลิต : นโยบาย ยุทธศาสตร์ ระบบบริหารจัดการด้านสุขภาพที่มีคุณภาพและประสิทธิภาพ</t>
  </si>
  <si>
    <t>กิจกรรม : พัฒนาระบบบริหารจัดการทรัพยากรด้านสุขภาพ</t>
  </si>
  <si>
    <t>โครงการ : โครงการพระราชดำริและเฉลิมพระเกียรติ</t>
  </si>
  <si>
    <t>กิจกรรม : สนับสนุนการดำเนินงานตามโครงการพระราชดำริและเฉลิมพระเกียรติ</t>
  </si>
  <si>
    <t>แผนงาน : แผนงานบูรณาการเขตพัฒนาพิเศษภาคตะวันออก</t>
  </si>
  <si>
    <t>โครงการ : โครงการพัฒนาระเบียงเศรษฐกิจภาคตะวันออกแบบบูรณาการ</t>
  </si>
  <si>
    <t>กิจกรรม : การพัฒนาหน่วยงานด้านสุขภาพเพื่อสนับสนุนเขตพัฒนาพิเศษภาคตะวันออก</t>
  </si>
  <si>
    <t>โครงการ : โครงการบริหารจัดการสิ่งแวดล้อม (GREEN&amp;CLEAN Hospital)</t>
  </si>
  <si>
    <t>กิจกรรม : พัฒนาและแก้ไขปัญหาระบบบำบัดน้ำเสียในหน่วยงานสังกัดกระทรวงสาธารณสุข</t>
  </si>
  <si>
    <t>ประเภทหลัก</t>
  </si>
  <si>
    <t>หน่วยงาน : กองบริหารการสาธารณสุข สำนักงานปลัดกระทรวงสาธารณสุข</t>
  </si>
  <si>
    <t>รายละเอียดรายการ</t>
  </si>
  <si>
    <t>รายละเอียดงบประมาณปีก่อนๆ</t>
  </si>
  <si>
    <t>รายละเอียดหน่วยงาน</t>
  </si>
  <si>
    <t>รายละเอียดแผนงาน โครงการ กิจกรรม</t>
  </si>
  <si>
    <t>รหัส E-Bud</t>
  </si>
  <si>
    <t>แบบเลขที่</t>
  </si>
  <si>
    <t>วงเงิน
งบประมาณ</t>
  </si>
  <si>
    <t>วงเงิน
จัดจ้างได้
(สงป อนุมัติ)</t>
  </si>
  <si>
    <t>ปีเริ่มต้น</t>
  </si>
  <si>
    <t>ปีสิ้นสุด</t>
  </si>
  <si>
    <t>2554 -2555</t>
  </si>
  <si>
    <t>ปี 2556</t>
  </si>
  <si>
    <t>ปี 2557</t>
  </si>
  <si>
    <t>ปี 2558</t>
  </si>
  <si>
    <t>ปี 2559</t>
  </si>
  <si>
    <t>ปี 2560</t>
  </si>
  <si>
    <t>ปี 2561</t>
  </si>
  <si>
    <t>ปี 2562</t>
  </si>
  <si>
    <t>ปี 2563</t>
  </si>
  <si>
    <t xml:space="preserve">รวม 2554-2563
</t>
  </si>
  <si>
    <t>ปี 2564</t>
  </si>
  <si>
    <t>ปี 2565</t>
  </si>
  <si>
    <t>รวมทั้งสิ้น</t>
  </si>
  <si>
    <t>เงินนอก
งบประมาณ</t>
  </si>
  <si>
    <t>ค่าเสาเข็ม
(บาท)</t>
  </si>
  <si>
    <t>หน่วยงาน</t>
  </si>
  <si>
    <t>ระดับ</t>
  </si>
  <si>
    <t>ประเภทงบ</t>
  </si>
  <si>
    <t>กิจกรรมย่อ</t>
  </si>
  <si>
    <t>รหัสงบประมาณ</t>
  </si>
  <si>
    <t>หมายเหตุ : รายการถูกพับ</t>
  </si>
  <si>
    <t xml:space="preserve">พรบ.โอน 2563 </t>
  </si>
  <si>
    <t>งบพับทั้งสิ้น</t>
  </si>
  <si>
    <t>ปีงบประมาณและวงเงินที่ถูกพับไป</t>
  </si>
  <si>
    <t>010699</t>
  </si>
  <si>
    <t>Mul</t>
  </si>
  <si>
    <t xml:space="preserve">แผนงาน : แผนงานยุทธศาสตร์เสริมสร้างให้คนมีสุขภาวะที่ดี </t>
  </si>
  <si>
    <t>บริการ</t>
  </si>
  <si>
    <t>21002330A0420124</t>
  </si>
  <si>
    <t>010703</t>
  </si>
  <si>
    <t>ER</t>
  </si>
  <si>
    <t>21002330A0420127</t>
  </si>
  <si>
    <t>000049</t>
  </si>
  <si>
    <t>IPD</t>
  </si>
  <si>
    <t>21002330A0420004</t>
  </si>
  <si>
    <t>001566</t>
  </si>
  <si>
    <t>Res</t>
  </si>
  <si>
    <t>21002330A0420041</t>
  </si>
  <si>
    <t>001568</t>
  </si>
  <si>
    <t>21002330A0420042</t>
  </si>
  <si>
    <t>010705</t>
  </si>
  <si>
    <t>21002330A0420128</t>
  </si>
  <si>
    <t>000109</t>
  </si>
  <si>
    <t>21002330A0420005</t>
  </si>
  <si>
    <t>000195</t>
  </si>
  <si>
    <t>21002330A0420006</t>
  </si>
  <si>
    <t>001588</t>
  </si>
  <si>
    <t>21002330A0420045</t>
  </si>
  <si>
    <t>001589</t>
  </si>
  <si>
    <t>21002330A0420046</t>
  </si>
  <si>
    <t>010707</t>
  </si>
  <si>
    <t>21002330A0420130</t>
  </si>
  <si>
    <t>000320</t>
  </si>
  <si>
    <t>21002330A0420008</t>
  </si>
  <si>
    <t>002200</t>
  </si>
  <si>
    <t>21002330A0420086</t>
  </si>
  <si>
    <t>001639</t>
  </si>
  <si>
    <t>21002330A0420049</t>
  </si>
  <si>
    <t>000577</t>
  </si>
  <si>
    <t>Adm</t>
  </si>
  <si>
    <t>2100236008420003</t>
  </si>
  <si>
    <t>010717</t>
  </si>
  <si>
    <t>21002330A0420135</t>
  </si>
  <si>
    <t>010719</t>
  </si>
  <si>
    <t>21002330A0420137</t>
  </si>
  <si>
    <t>010720</t>
  </si>
  <si>
    <t>21002330A0420138</t>
  </si>
  <si>
    <t>000350</t>
  </si>
  <si>
    <t>21002330A0420009</t>
  </si>
  <si>
    <t>000351</t>
  </si>
  <si>
    <t>21002330A0420010</t>
  </si>
  <si>
    <t>000187</t>
  </si>
  <si>
    <t>2100236008420002</t>
  </si>
  <si>
    <t>001690</t>
  </si>
  <si>
    <t>21002330A0420051</t>
  </si>
  <si>
    <t>010722</t>
  </si>
  <si>
    <t>21002330A0420140</t>
  </si>
  <si>
    <t>010723</t>
  </si>
  <si>
    <t>2100236008420008</t>
  </si>
  <si>
    <t>010724</t>
  </si>
  <si>
    <t>21002330A0420141</t>
  </si>
  <si>
    <t>010732</t>
  </si>
  <si>
    <t>21002330A0420146</t>
  </si>
  <si>
    <t>21002330A0420088</t>
  </si>
  <si>
    <t>รายการเงินถูกพับตาม ว318 เป็นรายการผูกพัน</t>
  </si>
  <si>
    <t>รายการผูกพันปี 2562 - 2566
วงเงินทั้งสิ้น 338.7058 ล้านบาท
ปี 2565 ชดเชยงบประมาณที่พับไป เป็นจำนวน  40.8058 ล้านบาท
ปี 2566 ตั้งตามวงเงินผูกพัน เป็นจำนวน 48.5577 ล้านบาท</t>
  </si>
  <si>
    <t>วงเงินถูกพับประมาณ
ปี 62 วงเงิน 40.8058 ลบ.
วงเงินถูกพับทั้งสิ้น  40.8058 ลบ.</t>
  </si>
  <si>
    <t>21002330A0420089</t>
  </si>
  <si>
    <t xml:space="preserve">วงเงินถูกพับประมาณ
ปี 62 วงเงิน 15.8040 ลบ. 
วงเงินถูกพับทั้งสิ้น 15.8040 ลบ. 
</t>
  </si>
  <si>
    <t>000571</t>
  </si>
  <si>
    <t>21002330A0420017</t>
  </si>
  <si>
    <t xml:space="preserve">วงเงินถูกพับประมาณ
ปี 63 วงเงิน  12.3794 ลบ. 
วงเงินถูกพับทั้งสิ้น 12.3794 ลบ. 
</t>
  </si>
  <si>
    <t>001781</t>
  </si>
  <si>
    <t>21002330A0420054</t>
  </si>
  <si>
    <t>001791</t>
  </si>
  <si>
    <t>21002330A0420056</t>
  </si>
  <si>
    <t>001802</t>
  </si>
  <si>
    <t>21002330A0420058</t>
  </si>
  <si>
    <t>010727</t>
  </si>
  <si>
    <t>21002330A0420143</t>
  </si>
  <si>
    <t>000592</t>
  </si>
  <si>
    <t>21002330A0420018</t>
  </si>
  <si>
    <t>2100233097420008</t>
  </si>
  <si>
    <t>วงเงินถูกพับประมาณ
ปี 62 วงเงิน 31.7912  ลบ.
วงเงินถูกพับทั้งสิ้น  31.7912  ลบ.
ปี 63 วงเงิน 23.6785  ลบ.
วงเงินถูกพับทั้งสิ้น  23.6785  ลบ.</t>
  </si>
  <si>
    <t>001809</t>
  </si>
  <si>
    <t>21002330A0420059</t>
  </si>
  <si>
    <t>EEC</t>
  </si>
  <si>
    <t>2100225093420001</t>
  </si>
  <si>
    <t>008624</t>
  </si>
  <si>
    <t>2100225093420003</t>
  </si>
  <si>
    <t>008625</t>
  </si>
  <si>
    <t>2100225093420004</t>
  </si>
  <si>
    <t>008626</t>
  </si>
  <si>
    <t>2100225093420005</t>
  </si>
  <si>
    <t>002167</t>
  </si>
  <si>
    <t>2100225093420002</t>
  </si>
  <si>
    <t>010734</t>
  </si>
  <si>
    <t>21002330A0420148</t>
  </si>
  <si>
    <t>000713</t>
  </si>
  <si>
    <t>21002330A0420019</t>
  </si>
  <si>
    <t>000719</t>
  </si>
  <si>
    <t>21002330A0420020</t>
  </si>
  <si>
    <t>000722</t>
  </si>
  <si>
    <t>21002330A0420021</t>
  </si>
  <si>
    <t>010738</t>
  </si>
  <si>
    <t>21002330A0420152</t>
  </si>
  <si>
    <t>000824</t>
  </si>
  <si>
    <t>21002330A0420026</t>
  </si>
  <si>
    <t>2100233097420010</t>
  </si>
  <si>
    <t>001307</t>
  </si>
  <si>
    <t>2100233097420003</t>
  </si>
  <si>
    <t>001891</t>
  </si>
  <si>
    <t>21002330A0420064</t>
  </si>
  <si>
    <t>010740</t>
  </si>
  <si>
    <t>21002330A0420154</t>
  </si>
  <si>
    <t>010741</t>
  </si>
  <si>
    <t>21002330A0420155</t>
  </si>
  <si>
    <t>010742</t>
  </si>
  <si>
    <t>21002330A0420156</t>
  </si>
  <si>
    <t>010743</t>
  </si>
  <si>
    <t>21002330A0420157</t>
  </si>
  <si>
    <t>21002330A0420097</t>
  </si>
  <si>
    <t>รายการผูกพันปี 2562 - 2566
วงเงินทั้งสิ้น 727.8622 ล้านบาท
ปี 2565 ชดเชยงบประมาณที่พับไป เป็นจำนวน 140 ล้านบาท
ปี 2566 ตั้งตามวงเงินผูกพัน เป็นจำนวน 390.6869 ล้านบาท</t>
  </si>
  <si>
    <t xml:space="preserve">วงเงินถูกพับประมาณ
ปี 62 วงเงิน 140  ลบ.
วงเงินถูกพับทั้งสิ้น  140  ลบ.
</t>
  </si>
  <si>
    <t>010746</t>
  </si>
  <si>
    <t>21002330A0420158</t>
  </si>
  <si>
    <t>000966</t>
  </si>
  <si>
    <t>21002330A0420028</t>
  </si>
  <si>
    <t>001944</t>
  </si>
  <si>
    <t>21002330A0420069</t>
  </si>
  <si>
    <t>001946</t>
  </si>
  <si>
    <t>21002330A0420071</t>
  </si>
  <si>
    <t>001945</t>
  </si>
  <si>
    <t>21002330A0420070</t>
  </si>
  <si>
    <t>001973</t>
  </si>
  <si>
    <t>21002330A0420075</t>
  </si>
  <si>
    <t>010748</t>
  </si>
  <si>
    <t>21002330A0420160</t>
  </si>
  <si>
    <t>002016</t>
  </si>
  <si>
    <t>21002330A0420077</t>
  </si>
  <si>
    <t>010751</t>
  </si>
  <si>
    <t>21002330A0420162</t>
  </si>
  <si>
    <t>010752</t>
  </si>
  <si>
    <t>21002330A0420163</t>
  </si>
  <si>
    <t>1. เสนอราคากลางไปยังสงป. และสงป.ให้ชี้แจงราคากลางที่สูงกว่างปม 18% สสจ.กำลังดำเนินการชี้แจง 
2. รพ.ทำการจัดซื้อจัดจ้างต่อ และเปิดซองผู้ชนะราคาค่าก่อสร้างแล้ว แต่ผู้ว่ามีข้อเสนอแนะเพิ่มเติมเกี่ยวกับผรจ. จึงต้องมีการประชุมคกก.ใหม่ อยู่ระหว่างทำหนังสือเสนอผู้ว่ายืนยันผรจ.เดิม
3. คาดการณ์การลงนามภายในวันที่ 31 ธ.ค. 64 งวดสุดท้าย (11.6 ลบ.) ก่อสร้างไม่ทันภายในสิ้นปีงปม. 2566 จึงขอขยายไปถึง งปม.2567</t>
  </si>
  <si>
    <t>006726</t>
  </si>
  <si>
    <t>ผูกพันสัญญา</t>
  </si>
  <si>
    <t>21002330A0420101</t>
  </si>
  <si>
    <r>
      <t xml:space="preserve">วงเงินถูกพับประมาณ
ปี 61 วงเงิน 193.9726 ลบ.
วงเงินถูกพับทั้งสิ้น 193.9726 ลบ.
</t>
    </r>
    <r>
      <rPr>
        <sz val="16"/>
        <color rgb="FFFF0000"/>
        <rFont val="TH SarabunPSK"/>
        <family val="2"/>
      </rPr>
      <t/>
    </r>
  </si>
  <si>
    <t>000737</t>
  </si>
  <si>
    <t>21002330A0420024</t>
  </si>
  <si>
    <t>008533</t>
  </si>
  <si>
    <t>21002330A0420115</t>
  </si>
  <si>
    <t>008555</t>
  </si>
  <si>
    <t>21002330A0420116</t>
  </si>
  <si>
    <t>001211</t>
  </si>
  <si>
    <t>001918</t>
  </si>
  <si>
    <t>21002330A0420066</t>
  </si>
  <si>
    <t>001920</t>
  </si>
  <si>
    <t>21002330A0420067</t>
  </si>
  <si>
    <t xml:space="preserve">เดิมกิจกรรม  : พัฒนาระบบบริการสาธารณสุขและระบบการส่งต่อผู้ป่วยเพื่อรองรับการท่องเที่ยวของภาคใต้
</t>
  </si>
  <si>
    <t>000740</t>
  </si>
  <si>
    <t>21002330A0420025</t>
  </si>
  <si>
    <t>002057</t>
  </si>
  <si>
    <t>21002330A0420078</t>
  </si>
  <si>
    <t>008530</t>
  </si>
  <si>
    <t>210025350A0420159</t>
  </si>
  <si>
    <t>008670</t>
  </si>
  <si>
    <t>001698</t>
  </si>
  <si>
    <t>21002330A0420052</t>
  </si>
  <si>
    <t>21002330A0420098</t>
  </si>
  <si>
    <t>รายการผูกพันปี 2562 - 2566
วงเงินทั้งสิ้น 580.3449 ล้านบาท
ปี 2565 ชดเชยงบประมาณที่พับไป เป็นจำนวน 62.3449 ล้านบาท
ปี 2566 ตั้งตามวงเงินผูกพัน เป็นจำนวน 72.1500 ล้านบาท</t>
  </si>
  <si>
    <t>res</t>
  </si>
  <si>
    <t>21002330A0420099</t>
  </si>
  <si>
    <t>รายการผูกพันปี 2562 - 2566
วงเงินทั้งสิ้น 143.4820 ล้านบาท
ปี 2565 ชดเชยงบประมาณที่พับไป เป็นจำนวน 6.3775 ล้านบาท
ปี 2566 ตั้งตามวงเงินผูกพัน เป็นจำนวน 45.9880 ล้านบาท</t>
  </si>
  <si>
    <t>002092</t>
  </si>
  <si>
    <t>21002330A0420080</t>
  </si>
  <si>
    <t>002094</t>
  </si>
  <si>
    <t>21002330A0420081</t>
  </si>
  <si>
    <t>002133</t>
  </si>
  <si>
    <t>21002330A0420085</t>
  </si>
  <si>
    <t>รายการที่ดำเนินการแล้วเสร็จ ปีงบประมาณ 2565</t>
  </si>
  <si>
    <t>010698</t>
  </si>
  <si>
    <t>อาคารสนับสนุนบริการ เป็นอาคาร คสล.5 ชั้น พื้นที่ใช้สอยประมาณ 4,714 ตารางเมตร (โครงสร้างต้านแผ่นดินไหว) โรงพยาบาลลำพูน ตำบลต้นธง อำเภอเมืองลำพูน จังหวัดลำพูน 1 หลัง</t>
  </si>
  <si>
    <t>010700</t>
  </si>
  <si>
    <t>อาคารผู้ป่วยนอก เป็นอาคาร คสล.3 ชั้น พื้นที่ใช้สอยประมาณ 2,919 ตารางเมตร (โครงสร้างต้านแผ่นดินไหว) โรงพยาบาลงาว ตำบลหลวงเหนือ อำเภองาว จังหวัดลำปาง 1 หลัง</t>
  </si>
  <si>
    <t>010701</t>
  </si>
  <si>
    <t>อาคารพักแพทย์ 24 ยูนิต เป็นอาคาร คสล. 4 ชั้น พื้นที่ใช้สอยประมาณ 1,788 ตารางเมตร (โครงสร้างต้านแผ่นดินไหว) โรงพยาบาลสมเด็จพระยุพราชปัว ตำบลวรนคร อำเภอปัว จังหวัดน่าน 1 หลัง</t>
  </si>
  <si>
    <t>010702</t>
  </si>
  <si>
    <t>อาคารเภสัชกรรม ทันตกรรม อำนวยการ เป็นอาคาร คสล.3 ชั้น พื้นที่ใช้สอยประมาณ 2,250 ตารางเมตร (โครงสร้างต้านแผ่นดินไหว) โรงพยาบาลลำพูน ตำบลเวียงยอง อำเภอเมืองลำพูน จังหวัดลำพูน 1 หลัง</t>
  </si>
  <si>
    <t>เวียงยอง</t>
  </si>
  <si>
    <t>010729</t>
  </si>
  <si>
    <t>อาคารผู้ป่วยนอก-อุบัติเหตุ เป็นอาคาร คสล. 5 ชั้น พื้นที่ใช้สอยประมาณ 8,250 ตารางเมตร (โครงสร้างต้านแผ่นดินไหว) โรงพยาบาลสูงเม่น ตำบลพระหลวง อำเภอสูงเม่น จังหวัดแพร่ 1 หลัง</t>
  </si>
  <si>
    <t>พระหลวง</t>
  </si>
  <si>
    <t>210025350A0420049</t>
  </si>
  <si>
    <t>000003</t>
  </si>
  <si>
    <t>อาคารผู้ป่วยใน 7 ชั้น (156 เตียง) เป็นอาคาร คสล. 7 ชั้น พื้นที่ใช้สอยประมาณ 6,184 ตารางเมตร (โครงสร้างต้านแผ่นดินไหว) โรงพยาบาลแม่สาย ตำบลเวียงพางคำ อำเภอแม่สาย จังหวัดเชียงราย  1 หลัง</t>
  </si>
  <si>
    <t>พรบ.โอน 2563 วงเงิน 23,010,000 บาท</t>
  </si>
  <si>
    <t>000025</t>
  </si>
  <si>
    <t>อาคารผู้ป่วยนอก 3 ชั้น เป็นอาคาร คสล.3 ชั้น พื้นที่ใช้สอยประมาณ 2,919 ตารางเมตร (โครงสร้างต้านแผ่นดินไหว) โรงพยาบาลวังเหนือ ตำบลวังเหนือ อำเภอวังเหนือ จังหวัดลำปาง  1 หลัง</t>
  </si>
  <si>
    <t>พรบ.โอน 2563 วงเงิน 9,824,700 บาท</t>
  </si>
  <si>
    <t>000026</t>
  </si>
  <si>
    <t>อาคารสนับสนุนบริการ เป็นอาคาร คสล. 5 ชั้น พื้นที่ใช้สอยประมาณ 4,714 ตารางเมตร (โครงสร้างต้านแผ่นดินไหว) โรงพยาบาลแพร่ ตำบลในเวียง อำเภอเมืองแพร่ จังหวัดแพร่  1 หลัง</t>
  </si>
  <si>
    <t>พรบ.โอน 2563 วงเงิน 11,188,300 บาท</t>
  </si>
  <si>
    <t>001488</t>
  </si>
  <si>
    <t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 สำนักงานสาธารณสุขจังหวัดลำปาง ตำบลหัวเวียง อำเภอเมืองลำปาง จังหวัดลำปาง  1 หลัง</t>
  </si>
  <si>
    <t>สำนักงานสาธารณสุขจังหวัดลำปาง</t>
  </si>
  <si>
    <t>พรบ.โอน 2563 วงเงิน 7,206,700 บาท</t>
  </si>
  <si>
    <t>010706</t>
  </si>
  <si>
    <t>อาคารผู้ป่วยนอก เป็นอาคาร คสล.3 ชั้น พื้นที่ใช้สอยประมาณ 2,919 ตารางเมตร โรงพยาบาลพิชัย ตำบลในเมือง อำเภอพิชัย จังหวัดอุตรดิตถ์ 1 หลัง</t>
  </si>
  <si>
    <t>008505</t>
  </si>
  <si>
    <t>อาคารอำนวยการผู้ป่วยนอกและอุบัติเหตุฉุกเฉิน เป็นอาคาร คสล. 11 ชั้น พื้นที่ใช้สอยประมาณ 37,936 ตารางเมตร โรงพยาบาลพุทธชินราช พิษณุโลก โรงพยาบาลสาขา(บึงแก่งใหญ่) ตำบลท่าทอง อำเภอเมืองพิษณุโลก จังหวัดพิษณุโลก 1 หลัง</t>
  </si>
  <si>
    <t>โรงพยาบาลพุทธชินราช พิษณุโลก โรงพยาบาลสาขา(บึงแก่งใหญ่)</t>
  </si>
  <si>
    <t>210025350A0420135</t>
  </si>
  <si>
    <t>003323</t>
  </si>
  <si>
    <t>อาคารบำบัดรักษา 6 ชั้น เป็นอาคาร คสล. 6 ชั้น พื้นที่ใช้สอยประมาณ 10,440 ตารางเมตร โรงพยาบาลศรีสังวรสุโขทัย ตำบลคลองตาล อำเภอศรีสำโรง จังหวัดสุโขทัย 1 หลัง</t>
  </si>
  <si>
    <t>210025350A0420050</t>
  </si>
  <si>
    <t>008506</t>
  </si>
  <si>
    <t>อาคารพักคนไข้ 298 เตียง เป็นอาคาร คสล. 8 ชั้น พื้นที่ใช้สอยประมาณ 11,383 ตารางเมตร โรงพยาบาลเพชรบูรณ์ ตำบลในเมือง อำเภอเมืองเพชรบูรณ์ จังหวัดเพชรบูรณ์ 1 หลัง</t>
  </si>
  <si>
    <t>210025350A0420136</t>
  </si>
  <si>
    <t xml:space="preserve">ในปี 2561 มีการปรับลดวงเงินค่าเสาเข็ม 2,341,616.20 บาท และจังหวัดแจ้งว่า ได้สลาย PO เมื่อวันที่ 
23 ม.ค.2562 วงเงินดังกล่าวไปแล้ว ดังนั้นในปี 2561 จึงมีเงินเหลือในระบบ จานวน 52,822,483.80 บาท 
** ในปีงบประมาณ 2564 มีความเข้าใจคลาดเคลื่อนเนื่องจากดู ง.700 แล้วเห็นมีการปรับลดเสาเข็ม จึงได้ลดวงเงิน ของปีงบประมาณ 2564 ลงเป็นงบประมาณทั้งสิ้น 236,658,400 บาท 
*** จังหวัดแจ้งว่า ได้สลาย PO การปรับลดค่าเสาเข็ม เมื่อวันที่ 23 ม.ค.2562 วงเงินดังกล่าวไปแล้ว 
ดังนั้นในปี 2561 จึงมีเงินเหลือในระบบ จานวน 52,822,483.80 บาท 
จึงทาให้วงเงินในระบบ GFMIS ไม่ครบตามสัญญา จึงขอตั้งงบประมาณในปี 2565 เพิ่มเติม จานวน 2,341,600 บาท
</t>
  </si>
  <si>
    <t>010708</t>
  </si>
  <si>
    <t>อาคารพักแพทย์ 24 ยูนิต เป็นอาคาร คสล.4 ชั้น พื้นที่ใช้สอยประมาณ 1,788 ตารางเมตร โรงพยาบาลตาคลี ตำบลตาคลี อำเภอตาคลี จังหวัดนครสวรรค์ 1 หลัง</t>
  </si>
  <si>
    <t>010709</t>
  </si>
  <si>
    <t>อาคารพักแพทย์ 24 ยูนิต เป็นอาคาร คสล. 4 ชั้น พื้นที่ใช้สอยประมาณ 1,788 ตารางเมตร โรงพยาบาลสมเด็จพระยุพราชตะพานหิน ตำบลตะพานหิน อำเภอตะพานหิน จังหวัดพิจิตร 1 หลัง</t>
  </si>
  <si>
    <t>010710</t>
  </si>
  <si>
    <t>อาคารพักแพทย์ 24 ยูนิต เป็นอาคาร คสล.4 ชั้น พื้นที่ใช้สอยประมาณ 1,788 ตารางเมตร โรงพยาบาลหนองฉาง ตำบลหนองฉาง อำเภอหนองฉาง จังหวัดอุทัยธานี 1 หลัง</t>
  </si>
  <si>
    <t>010711</t>
  </si>
  <si>
    <t>อาคารสนับสนุนบริการ เป็นอาคาร คสล.5 ชั้น พื้นที่ใช้สอยประมาณ 4,714 ตารางเมตร โรงพยาบาลพิจิตร ตำบลในเมือง อำเภอเมืองพิจิตร จังหวัดพิจิตร 1 หลัง</t>
  </si>
  <si>
    <t>008208</t>
  </si>
  <si>
    <t>อาคารผู้ป่วยนอกและอุบัติเหตุ เป็นอาคาร คสล. 9 ชั้น พื้นที่ใช้สอยประมาณ 21,652 ตารางเมตร โรงพยาบาลอุทัยธานี ตำบลอุทัยใหม่ อำเภอเมืองอุทัยธานี จังหวัดอุทัยธานี 1 หลัง</t>
  </si>
  <si>
    <t>210025350A0420128</t>
  </si>
  <si>
    <t>รายการเงินถูกพับตาม ว318 เป็นรายการผูกพัน 
ยอดจัดจ้างใหม่309,000,000+118,705,600 เบิกจ่ายแล้ว</t>
  </si>
  <si>
    <t>000202</t>
  </si>
  <si>
    <t>อาคารผู้ป่วยนอก 5 ชั้น เป็นอาคาร คสล. 5 ชั้น พื้นที่ใช้สอยประมาณ 18,526 ตารางเมตร โรงพยาบาลสวรรค์ประชารักษ์ ตำบลนครสวรรค์ออก อำเภอเมืองนครสวรรค์ จังหวัดนครสวรรค์  1 หลัง</t>
  </si>
  <si>
    <t>พรบ.โอน 2563 วงเงิน 66,003,900 บาท</t>
  </si>
  <si>
    <t>010730</t>
  </si>
  <si>
    <t>อาคารสำนักงานสาธารณสุขจังหวัด เป็นอาคาร คสล.4 ชั้น พื้นที่ใช้สอยประมาณ 2,710 ตารางเมตร สำนักงานสาธารณสุขจังหวัดนครสวรรค์ ตำบลนครสวรรค์ตก อำเภอเมืองนครสวรรค์ จังหวัดนครสวรรค์ 1 หลัง</t>
  </si>
  <si>
    <t>พรบ.โอน 2563 วงเงิน 3,791,800 บาท</t>
  </si>
  <si>
    <t>010715</t>
  </si>
  <si>
    <t>ปรับปรุงระบบบำบัดน้ำเสีย โรงพยาบาลพระนครศรีอยุธยา ตำบลประตูชัย อำเภอพระนครศรีอยุธยา จังหวัดพระนครศรีอยุธยา 1 รายการ</t>
  </si>
  <si>
    <t>เอกสารเลขที่ ก.124/ก.ย./60</t>
  </si>
  <si>
    <t>น้ำเสีย</t>
  </si>
  <si>
    <t>010716</t>
  </si>
  <si>
    <t>อาคารพักพยาบาล 32 หน่วย เป็นอาคาร คสล.5 ชั้น พื้นที่ใช้สอยประมาณ 3,012 ตารางเมตร (โครงสร้างต้านแผ่นดินไหว) โรงพยาบาลธัญบุรี ตำบลรังสิต อำเภอธัญบุรี จังหวัดปทุมธานี 1 หลัง</t>
  </si>
  <si>
    <t>10482+ก.53/มิ.ย./58+ข.239/มิ.ย./58</t>
  </si>
  <si>
    <t>010718</t>
  </si>
  <si>
    <t>อาคารพักแพทย์ 24 ยูนิต เป็นอาคาร คสล. 4 ชั้น พื้นที่ใช้สอยประมาณ 1,788 ตารางเมตร โรงพยาบาลท่าเรือ ตำบลท่าเรือ อำเภอท่าเรือ จังหวัดพระนครศรีอยุธยา 1 หลัง</t>
  </si>
  <si>
    <t>008510</t>
  </si>
  <si>
    <t>อาคารศูนย์การแพทย์ เป็นอาคาร คสล. 18 ชั้น พื้นที่ใช้สอยประมาณ 33,531 ตารางเมตร (โครงสร้างต้านแผ่นดินไหว) โรงพยาบาลปทุมธานี ตำบลบางปรอก อำเภอเมืองปทุมธานี จังหวัดปทุมธานี 1 หลัง</t>
  </si>
  <si>
    <t>210025350A0420140</t>
  </si>
  <si>
    <t>008509</t>
  </si>
  <si>
    <t>หอผู้ป่วยใน 5 ชั้น (จำนวน 114 เตียง) เป็นอาคาร คสล. 5 ชั้น พื้นที่ใช้สอยประมาณ 6,909 ตารางเมตร โรงพยาบาลชัยบาดาล ตำบลลำนารายณ์ อำเภอชัยบาดาล จังหวัดลพบุรี 1 หลัง</t>
  </si>
  <si>
    <t>010721</t>
  </si>
  <si>
    <t>อาคารพักพยาบาล 32 หน่วย เป็นอาคาร คสล.5 ชั้น พื้นที่ใช้สอยประมาณ 3,012 ตารางเมตร (โครงสร้างต้านแผ่นดินไหว) โรงพยาบาลสมเด็จพระสังฆราชองค์ที่19 ตำบลท่าม่วง อำเภอท่าม่วง จังหวัดกาญจนบุรี 1 หลัง</t>
  </si>
  <si>
    <t>โรงพยาบาลสมเด็จพระสังฆราชองค์ที่19</t>
  </si>
  <si>
    <t>008511</t>
  </si>
  <si>
    <t>อาคารอำนวยการผู้ป่วยนอกและอุบัติเหตุฉุกเฉิน เป็นอาคาร คสล. 11 ชั้น พื้นที่ใช้สอยประมาณ 37,936 ตารางเมตร โรงพยาบาลราชบุรี ตำบลหน้าเมือง อำเภอเมืองราชบุรี จังหวัดราชบุรี 1 หลัง</t>
  </si>
  <si>
    <t>000431</t>
  </si>
  <si>
    <t>อาคารพักเจ้าหน้าที่ 7 ชั้น 96 ห้อง เป็นอาคาร คสล.7 ชั้น พื้นที่ใช้สอยประมาณ 3,908 ตารางเมตร โรงพยาบาลโพธาราม ตำบลโพธาราม อำเภอโพธาราม จังหวัดราชบุรี  1 หลัง</t>
  </si>
  <si>
    <t>พรบ.โอน 2563 วงเงิน 11,155,600 บาท</t>
  </si>
  <si>
    <t>000470</t>
  </si>
  <si>
    <t>อาคารสนับสนุนบริการ เป็นอาคาร คสล.5 ชั้น พื้นที่ใช้สอยประมาณ 4,714 ตารางเมตร โรงพยาบาลสมเด็จพระพุทธเลิศหล้า ตำบลแม่กลอง อำเภอเมืองสมุทรสงคราม จังหวัดสมุทรสงคราม  1 หลัง</t>
  </si>
  <si>
    <t>พรบ.โอน 2563 วงเงิน 10,828,900 บาท</t>
  </si>
  <si>
    <t>000484</t>
  </si>
  <si>
    <t>อาคารผู้ป่วยใน 5 ชั้น เป็นอาคาร คสล.5 ชั้น พื้นที่ใช้สอยประมาณ 4,797 ตารางเมตร โรงพยาบาลบางสะพาน ตำบลกำเนิดนพคุณ อำเภอบางสะพาน จังหวัดประจวบคีรีขันธ์  1 หลัง</t>
  </si>
  <si>
    <t>พรบ.โอน 2563 วงเงิน 15,676,500 บาท</t>
  </si>
  <si>
    <t>001630</t>
  </si>
  <si>
    <t>อาคารสำนักงานสาธารณสุขจังหวัด เป็นอาคาร คสล.5 ชั้น พื้นที่ใช้สอยประมาณ 2,644 ตารางเมตร สำนักงานสาธารณสุขจังหวัดนครปฐม ตำบลพระปฐมเจดีย์ อำเภอเมืองนครปฐม จังหวัดนครปฐม  1 หลัง</t>
  </si>
  <si>
    <t>พรบ.โอน 2563 วงเงิน 5,645,100 บาท</t>
  </si>
  <si>
    <t>001300</t>
  </si>
  <si>
    <t>อาคารผู้ป่วยนอก 3 ชั้น เป็นอาคาร คสล.3 ชั้น พื้นที่ใช้สอยประมาณ 2,919 ตารางเมตร โรงพยาบาลสมเด็จพระยุพราชจอมบึง ตำบลจอมบึง อำเภอจอมบึง จังหวัดราชบุรี  1 หลัง</t>
  </si>
  <si>
    <t>พรบ.โอน 2563 วงเงิน 9,812,500 บาท</t>
  </si>
  <si>
    <t>000399</t>
  </si>
  <si>
    <t>อาคารผู้ป่วยนอก 4 ชั้น เป็นอาคาร คสล. 4 ชั้น พื้นที่ใช้สอยประมาณ 5,640 ตารางเมตร โรงพยาบาลด่านช้าง ตำบลด่านช้าง อำเภอด่านช้าง จังหวัดสุพรรณบุรี 1 หลัง</t>
  </si>
  <si>
    <t>RES</t>
  </si>
  <si>
    <t>000416</t>
  </si>
  <si>
    <t>อาคารพักแพทย์ พยาบาล เภสัชกรและทันตแพทย์ 88 ยูนิต เป็นอาคาร คสล. 8 ชั้น พื้นที่ใช้สอยประมาณ 6,911 ตารางเมตร (โครงสร้างต้านแผ่นดินไหว) โรงพยาบาลมะการักษ์ ตำบลท่ามะกา อำเภอท่ามะกา จังหวัดกาญจนบุรี 1 หลัง</t>
  </si>
  <si>
    <t>010726</t>
  </si>
  <si>
    <t>อาคารผู้ป่วยนอก เป็นอาคาร คสล.3 ชั้น พื้นที่ใช้สอยประมาณ 2,919 ตารางเมตร โรงพยาบาลบ้านค่าย ตำบลหนองละลอก อำเภอบ้านค่าย จังหวัดระยอง 1 หลัง</t>
  </si>
  <si>
    <t>010728</t>
  </si>
  <si>
    <t>อาคารบ้านพักเจ้าหน้าที่ (อาคารพักคนงาน) เป็นอาคาร คสล.4 ชั้น พื้นที่ใช้สอยประมาณ 1,800 ตารางเมตร (โครงสร้างต้านแผ่นดินไหว) โรงพยาบาลบางเสาธง ตำบลบางเสาธง อำเภอบางเสาธง จังหวัดสมุทรปราการ 1 หลัง</t>
  </si>
  <si>
    <t>003725</t>
  </si>
  <si>
    <t>หอผู้ป่วยใน 5 ชั้น (114 เตียง) เป็นอาคาร คสล. 5 ชั้น พื้นที่ใช้สอยประมาณ 4,797 ตารางเมตร โรงพยาบาลบ้านบึง ตำบลบ้านบึง อำเภอบ้านบึง จังหวัดชลบุรี 1 หลัง</t>
  </si>
  <si>
    <t>21002350A0420076</t>
  </si>
  <si>
    <t>003744</t>
  </si>
  <si>
    <t>อาคารพักเจ้าหน้าที่ 7 ชั้น 96 ห้อง เป็นอาคาร คสล. 7 ชั้น พื้นที่ใช้สอยประมาณ 3,908 ตารางเมตร (โครงสร้างต้านแผ่นดินไหวและเสาเข็มลึกพิเศษ) โรงพยาบาลบางพลี ตำบลบางพลีใหญ่ อำเภอบางพลี จังหวัดสมุทรปราการ 1 หลัง</t>
  </si>
  <si>
    <t>10725+ข.464/ต.ค./59</t>
  </si>
  <si>
    <t>21002350A0420082</t>
  </si>
  <si>
    <t>003702</t>
  </si>
  <si>
    <t>อาคารบริการและจอดรถ เป็นอาคาร คสล. 9 ชั้น พื้นที่ใช้สอยประมาณ 14,772 ตารางเมตร (โครงสร้างต้านแผ่นดินไหวและเสาเข็มลึกพิเศษ) โรงพยาบาลบางพลี ตำบลบางพลีใหญ่ อำเภอบางพลี จังหวัดสมุทรปราการ 1 หลัง</t>
  </si>
  <si>
    <t>210025350A0420070</t>
  </si>
  <si>
    <t>003707</t>
  </si>
  <si>
    <t>อาคารอุบัติเหตุ เป็นอาคาร คสล. 4 ชั้น พื้นที่ใช้สอยประมาณ 4,579 ตารางเมตร โรงพยาบาลกบินทร์บุรี ตำบลกบินทร์ อำเภอกบินทร์บุรี จังหวัดปราจีนบุรี 1 หลัง</t>
  </si>
  <si>
    <t>21002350A0420072</t>
  </si>
  <si>
    <t>รายการเงินถูกพับตาม ว318 เป็นรายการผูกพัน
จัดสรร งบ 63 :  3,324,800 วาง PO คลาดเคลื่อน 3,095,000 บาท</t>
  </si>
  <si>
    <t>004426</t>
  </si>
  <si>
    <t>อาคารจอดรถ 8 ชั้น พร้อมระบบบำบัดน้ำเสียขนาด 1,000 ลูกบาศก์เมตร/วัน โรงพยาบาลสมเด็จพระยุพราชสระแก้ว ตำบลสระแก้ว อำเภอเมืองสระแก้ว จังหวัดสระแก้ว 1 หลัง</t>
  </si>
  <si>
    <t>sup</t>
  </si>
  <si>
    <t>21002535097420007</t>
  </si>
  <si>
    <t>008627</t>
  </si>
  <si>
    <t>อาคารผู้ป่วยนอกและบำบัดรักษา เป็นอาคาร คสล.4 ชั้น พื้นที่ใช้สอยประมาณ 6,320 ตารางเมตร โรงพยาบาลเฉลิมพระเกียรติสมเด็จพระเทพรัตนราชสุดาฯ สยามบรมราชกุมารี ระยอง ตำบลห้วยโป่ง อำเภอเมืองระยอง จังหวัดระยอง  1 หลัง</t>
  </si>
  <si>
    <t>พรบ.โอน 2563 วงเงิน 15,904,500 บาท</t>
  </si>
  <si>
    <t>010739</t>
  </si>
  <si>
    <t>อาคารการแพทย์แผนไทยและการแพทย์ทางเลือก เป็นอาคาร คสล. 4 ชั้น พื้นที่ใช้สอยประมาณ 1,800 ตารางเมตร โรงพยาบาลพระปกเกล้า ตำบลวัดใหม่ อำเภอเมืองจันทบุรี จังหวัดจันทบุรี 1 หลัง</t>
  </si>
  <si>
    <t>พรบ.โอน 2563 วงเงิน 8,233,600 บาท
เดิมกิจกรรม : พัฒนาการแพทย์แผนไทยและสมุนไพร ภาคตะวันออก</t>
  </si>
  <si>
    <t>007322</t>
  </si>
  <si>
    <t>อาคารผู้ป่วยนอกผู้ป่วยใน เป็นอาคาร คสล. 10 ชั้น พื้นที่ใช้สอยประมาณ 20,497 ตารางเมตร โรงพยาบาลบางละมุง ตำบลนาเกลือ อำเภอบางละมุง จังหวัดชลบุรี 1 หลัง</t>
  </si>
  <si>
    <t>007321</t>
  </si>
  <si>
    <t>อาคารผู้ป่วยนอกผู้ป่วยใน เป็นอาคาร คสล. 10 ชั้น พื้นที่ใช้สอยประมาณ 20,497 ตารางเมตร โรงพยาบาลอรัญประเทศ ตำบลอรัญประเทศ อำเภออรัญประเทศ จังหวัดสระแก้ว 1 หลัง</t>
  </si>
  <si>
    <t>010733</t>
  </si>
  <si>
    <t>อาคารผู้ป่วยนอก เป็นอาคาร คสล.3 ชั้น พื้นที่ใช้สอยประมาณ 2,919 ตารางเมตร โรงพยาบาลโกสุมพิสัย ตำบลหัวขวาง อำเภอโกสุมพิสัย จังหวัดมหาสารคาม 1 หลัง</t>
  </si>
  <si>
    <t>010735</t>
  </si>
  <si>
    <t>อาคารผู้ป่วยนอก เป็นอาคาร คสล.3 ชั้น พื้นที่ใช้สอยประมาณ 2,919 ตารางเมตร โรงพยาบาลจตุรพักตรพิมาน ตำบลหัวช้าง อำเภอจตุรพักตรพิมาน จังหวัดร้อยเอ็ด 1 หลัง</t>
  </si>
  <si>
    <t>010736</t>
  </si>
  <si>
    <t>อาคารสนับสนุนบริการ เป็นอาคาร คสล.5 ชั้น พื้นที่ใช้สอยประมาณ 4,714 ตารางเมตร  โรงพยาบาลสุวรรณภูมิ ตำบลสระคู อำเภอสุวรรณภูมิ จังหวัดร้อยเอ็ด 1 หลัง</t>
  </si>
  <si>
    <t>004435</t>
  </si>
  <si>
    <t>อาคารผู้ป่วยนอก 5 ชั้น เป็นอาคาร คสล. 5 ชั้น พื้นที่ใช้สอยประมาณ 8,250 ตารางเมตร โรงพยาบาลสมเด็จพระยุพราชกระนวน ตำบลหนองโก อำเภอกระนวน จังหวัดขอนแก่น 1 หลัง</t>
  </si>
  <si>
    <t>21002535097420009</t>
  </si>
  <si>
    <t>000505</t>
  </si>
  <si>
    <t>อาคารสนับสนุนบริการประกอบด้วยระบบซักรีดระบบงานครัวระบบพัสดุระบบหน่วยจ่ายกลาง เป็นอาคาร คสล. 5 ชั้น พื้นที่ใช้สอยประมาณ 4,714 ตารางเมตร โรงพยาบาลสมเด็จพระยุพราชกุฉินารายณ์ ตำบลบัวขาว อำเภอกุฉินารายณ์ จังหวัดกาฬสินธุ์ 1 หลัง</t>
  </si>
  <si>
    <t>รายการเงินถูกพับตาม ว318 เป็นรายการผูกพัน
-ได้เหลือจ่าย วงเงิน 6,480,000 บาท</t>
  </si>
  <si>
    <t>008668</t>
  </si>
  <si>
    <t>อาคารผู้ป่วย 114 เตียง เป็นอาคาร คสล. 5 ชั้น พื้นที่ใช้สอยประมาณ 3,866 ตารางเมตร โรงพยาบาลสุวรรณภูมิ ตำบลสระคู อำเภอสุวรรณภูมิ จังหวัดร้อยเอ็ด 1 หลัง</t>
  </si>
  <si>
    <t>รายการเงินถูกพับตาม ว318 เป็นรายการผูกพัน
-ใช้เงินบำรุง 30,756,500 บาท</t>
  </si>
  <si>
    <t>010737</t>
  </si>
  <si>
    <t>อาคารสนับสนุนบริการ เป็นอาคาร คสล.5 ชั้น พื้นที่ใช้สอยประมาณ 4,714 ตารางเมตร โรงพยาบาลหนองคาย ตำบลในเมือง อำเภอเมืองหนองคาย จังหวัดหนองคาย 1 หลัง</t>
  </si>
  <si>
    <t>003903</t>
  </si>
  <si>
    <t>อาคารผู้ป่วยนอก เป็นอาคาร คสล. 3 ชั้น พื้นที่ใช้สอยประมาณ 4,382 ตารางเมตร โรงพยาบาลหนองหาน ตำบลหนองหาน อำเภอหนองหาน จังหวัดอุดรธานี 1 หลัง</t>
  </si>
  <si>
    <t>210025350A0420089</t>
  </si>
  <si>
    <t>003912</t>
  </si>
  <si>
    <t>อาคารพักเจ้าหน้าที่ 96 ยูนิต 8 ชั้น เป็นอาคาร คสล. 8 ชั้น พื้นที่ใช้สอยประมาณ 6,774 ตารางเมตร โรงพยาบาลสกลนคร ตำบลธาตุเชิงชุม อำเภอเมืองสกลนคร จังหวัดสกลนคร 1 หลัง</t>
  </si>
  <si>
    <t>210025350A0420093</t>
  </si>
  <si>
    <t>001305</t>
  </si>
  <si>
    <t>อาคารผู้ป่วยใน 5 ชั้น เป็นอาคาร คสล.5 ชั้น พื้นที่ใช้สอยประมาณ 4,797 ตารางเมตร โรงพยาบาลสมเด็จพระยุพราชบ้านดุง ตำบลศรีสุทโธ อำเภอบ้านดุง จังหวัดอุดรธานี  1 หลัง</t>
  </si>
  <si>
    <t>พรบ.โอน 2563 วงเงิน 15,855,300 บาท</t>
  </si>
  <si>
    <t>008523</t>
  </si>
  <si>
    <t>อาคารพักคนไข้ 596 เตียง เป็นอาคาร คสล. 8 ชั้น พื้นที่ใช้สอยประมาณ 22,766 ตารางเมตร โรงพยาบาลมหาราชนครราชสีมา ตำบลในเมือง อำเภอเมืองนครราชสีมา จังหวัดนครราชสีมา 1 หลัง</t>
  </si>
  <si>
    <t>210025350A0420152</t>
  </si>
  <si>
    <t>หักคืนค่าเสาเข็มคืน 2,267,744.40 บาท</t>
  </si>
  <si>
    <t>004015</t>
  </si>
  <si>
    <t>อาคารอุบัติเหตุ เป็นอาคาร คสล. 4 ชั้น พื้นที่ใช้สอยประมาณ 8,536 ตารางเมตร โรงพยาบาลปราสาท ตำบลกังแอน อำเภอปราสาท จังหวัดสุรินทร์ 1 หลัง</t>
  </si>
  <si>
    <t>21002350A0420098</t>
  </si>
  <si>
    <t>000968</t>
  </si>
  <si>
    <t>อาคารพักพยาบาล 32 ห้อง (16 ครอบครัว) เป็นอาคาร คสล. 4 ชั้น พื้นที่ใช้สอยประมาณ 928 ตารางเมตร โรงพยาบาลโนนสุวรรณ ตำบลโนนสุวรรณ อำเภอโนนสุวรรณ จังหวัดบุรีรัมย์  1 หลัง</t>
  </si>
  <si>
    <t>พรบ.โอน 2563 วงเงิน 1,301,100 บาท</t>
  </si>
  <si>
    <t>001032</t>
  </si>
  <si>
    <t>อาคารสนับสนุนบริการ เป็นอาคาร คสล.5 ชั้น พื้นที่ใช้สอยประมาณ 4,714 ตารางเมตร โรงพยาบาลสุรินทร์ ตำบลในเมือง อำเภอเมืองสุรินทร์ จังหวัดสุรินทร์  1 หลัง</t>
  </si>
  <si>
    <t>พรบ.โอน 2563 วงเงิน 7,424,400 บาท
คืนเงินค่าเสาเข็ม 400,487.36 บาท</t>
  </si>
  <si>
    <t>001042</t>
  </si>
  <si>
    <t>อาคารสนับสนุนบริการ เป็นอาคาร คสล.5 ชั้น พื้นที่ใช้สอยประมาณ 4,714 ตารางเมตร โรงพยาบาลเทพรัตน์นครราชสีมา ตำบลโคกกรวด อำเภอเมืองนครราชสีมา จังหวัดนครราชสีมา  1 หลัง</t>
  </si>
  <si>
    <t>พรบ.โอน 2563 วงเงิน 10,765,400 บาท</t>
  </si>
  <si>
    <t>001308</t>
  </si>
  <si>
    <t>แฟลตพักพยาบาล 7 ชั้น 40 ยูนิต (80 ห้อง) เป็นอาคาร คสล.7 ชั้น พื้นที่ใช้สอยประมาณ 3,336 ตารางเมตร โรงพยาบาลภูเขียวเฉลิมพระเกียรติ ตำบลผักปัง อำเภอภูเขียว จังหวัดชัยภูมิ  1 หลัง</t>
  </si>
  <si>
    <t>พรบ.โอน 2563 วงเงิน 5,944,900 บาท
คืนเงินลดค่าเสาเข็ม 431,193 บาท</t>
  </si>
  <si>
    <t>010747</t>
  </si>
  <si>
    <t>อาคารผู้ป่วยนอก เป็นอาคาร คสล.3 ชั้น พื้นที่ใช้สอยประมาณ 2,919 ตารางเมตร โรงพยาบาลคำเขื่อนแก้ว ตำบลลุมพุก อำเภอคำเขื่อนแก้ว จังหวัดยโสธร 1 หลัง</t>
  </si>
  <si>
    <t>010749</t>
  </si>
  <si>
    <t>อาคารผู้ป่วยนอก เป็นอาคาร คสล.3 ชั้น พื้นที่ใช้สอยประมาณ 2,919 ตารางเมตร โรงพยาบาลม่วงสามสิบ ตำบลม่วงสามสิบ อำเภอม่วงสามสิบ จังหวัดอุบลราชธานี  1 หลัง</t>
  </si>
  <si>
    <t>010750</t>
  </si>
  <si>
    <t>อาคารจ่ายกลาง ซักฟอก โรงอาคาร พัสดุ เป็นอาคาร คสล. 4 ชั้น พื้นที่ใช้สอยประมาณ 1,482 ตารางเมตร โรงพยาบาลสมเด็จพระยุพราชเลิงนกทา ตำบลสวาท อำเภอเลิงนกทา จังหวัดยโสธร 1 หลัง</t>
  </si>
  <si>
    <t>008526</t>
  </si>
  <si>
    <t>อาคารอุบัติเหตุและฉุกเฉิน เป็นอาคาร คสล. 14 ชั้น พื้นที่ใช้สอยประมาณ 15,912 ตารางเมตร โรงพยาบาลมุกดาหาร ตำบลมุกดาหาร อำเภอเมืองมุกดาหาร จังหวัดมุกดาหาร 1 หลัง</t>
  </si>
  <si>
    <t>210025350A0420155</t>
  </si>
  <si>
    <t>001077</t>
  </si>
  <si>
    <t>อาคารโรงครัว-อาหาร เป็นอาคาร คสล. 3 ชั้น พื้นที่ใช้สอยประมาณ 3,295 ตารางเมตร โรงพยาบาลศรีสะเกษ ตำบลเมืองใต้ อำเภอเมืองศรีสะเกษ จังหวัดศรีสะเกษ 1 หลัง</t>
  </si>
  <si>
    <t>พรบ.โอน 2563 วงเงิน 7,918,300 บาท</t>
  </si>
  <si>
    <t>001078</t>
  </si>
  <si>
    <t>อาคารพักพยาบาล 100 ห้อง เป็นอาคาร คสล.6 ชั้น พื้นที่ใช้สอยประมาณ 3,450 ตารางเมตร โรงพยาบาลยโสธร ตำบลตาดทอง อำเภอเมืองยโสธร จังหวัดยโสธร  1 หลัง</t>
  </si>
  <si>
    <t>พรบ.โอน 2563 วงเงิน 7,938,900 บาท</t>
  </si>
  <si>
    <t>001088</t>
  </si>
  <si>
    <t>อาคารพักเจ้าหน้าที่ 7 ชั้น 96 ห้อง เป็นอาคาร คสล.7 ชั้น พื้นที่ใช้สอยประมาณ 3,908 ตารางเมตร โรงพยาบาลตระการพืชผล ตำบลขุหลุ อำเภอตระการพืชผล จังหวัดอุบลราชธานี  1 หลัง</t>
  </si>
  <si>
    <t>พรบ.โอน 2563 วงเงิน 10,429,100 บาท</t>
  </si>
  <si>
    <t>001144</t>
  </si>
  <si>
    <t>อาคารพักพยาบาล 100 ห้อง เป็นอาคาร คสล.6 ชั้น พื้นที่ใช้สอยประมาณ 3,450 ตารางเมตร โรงพยาบาลอำนาจเจริญ ตำบลบุ่ง อำเภอเมืองอำนาจเจริญ จังหวัดอำนาจเจริญ  1 หลัง</t>
  </si>
  <si>
    <t>010753</t>
  </si>
  <si>
    <t>อาคารพักเจ้าหน้าที่ เป็นอาคาร คสล.4 ชั้น พื้นที่ใช้สอยประมาณ 1,724 ตารางเมตร  (โครงสร้างต้านแผ่นดินไหว) โรงพยาบาลถลาง ตำบลเทพกระษัตรี อำเภอถลาง จังหวัดภูเก็ต 1 หลัง</t>
  </si>
  <si>
    <t>008528</t>
  </si>
  <si>
    <t>อาคารผู้ป่วยนอก (สถานบริการสุขภาพระดับตติยภูมิ) เป็นอาคาร คสล. 9 ชั้น และมีชั้นใต้ดิน 1 ชั้น พื้นที่ใช้สอยประมาณ 31,420 ตารางเมตร โรงพยาบาลมหาราชนครศรีธรรมราช ตำบลในเมือง อำเภอเมืองนครศรีธรรมราช จังหวัดนครศรีธรรมราช 1 หลัง</t>
  </si>
  <si>
    <t>210025350A0420157</t>
  </si>
  <si>
    <t>งบประมาณ 2564 วงเงินเบิกจ่ายหมดแล้ว ผรจ.จะส่งมอบงานเพิ่มเติม
- รพ.มหาราช แจ้งเบื้องต้น ผู้รับจ้างจะส่งงานงวด 32-34(งวดสุดท้าย) ภายในเดือน มิ.ย. 64 จำเป็นเร่งด่วนในการใช้งบประมาณ</t>
  </si>
  <si>
    <t>001210</t>
  </si>
  <si>
    <t>อาคารพักเจ้าหน้าที่ 7 ชั้น 96 ห้อง เป็นอาคาร คสล.7 ชั้น พื้นที่ใช้สอยประมาณ 3,908 ตารางเมตร โรงพยาบาลสิชล ตำบลสิชล  อำเภอสิชล จังหวัดนครศรีธรรมราช  1 หลัง</t>
  </si>
  <si>
    <t>พรบ.โอน 2563 วงเงิน 11,155,600 บาท
-วงเงินรวมงบประมาณที่เกิน เนื่องจากตั้งตาม ง.700 ระบบ</t>
  </si>
  <si>
    <t>008658</t>
  </si>
  <si>
    <t>อาคารผู้ป่วยนอก-อุบัติเหตุ เป็นอาคาร คสล. 4 ชั้น พื้นที่ใช้สอยประมาณ 6,721 ตารางเมตร โรงพยาบาลร่อนพิบูลย์ ตำบลร่อนพิบูลย์ อำเภอร่อนพิบูลย์ จังหวัดนครศรีธรรมราช 1 หลัง</t>
  </si>
  <si>
    <t>พรบ.โอน 2563 วงเงิน 10,340,100 บาท
รพ.ร่อนพิบูลย์ประสานเบื้องต้นว่า มีการเบิกจ่ายเงินล่วงหน้า 10% ทำให้งบประมาณไม่เพียงพอประมาณ 12 ลบ จำเป็นเร่งด่วนในการใช้งบประมาณ</t>
  </si>
  <si>
    <t>008532</t>
  </si>
  <si>
    <t>อาคารสนับสนุนบริการ 8 ชั้น เป็นอาคาร คสล. 8 ชั้น พื้นที่ใช้สอยประมาณ 8,985 ตารางเมตร โรงพยาบาลมหาราชนครศรีธรรมราช ตำบลในเมือง อำเภอเมืองนครศรีธรรมราช จังหวัดนครศรีธรรมราช 1 หลัง</t>
  </si>
  <si>
    <t>ข.190/ก.ค./60</t>
  </si>
  <si>
    <t>รายการเงินถูกพับตาม ว318 เป็นรายการผูกพัน
ตามหนังสือสำนักงบประมาณ ด่วนที่สุด ที่ นร 0723/22131 ลว. 25 ก.ย. 63 แจ้งให้ตั้งงบ 65 : 23.8100 ล้านบาท
- งบปี 63 คาดว่าจะโดนพับไป 30 ลบ จะต้องตั้งคำขอปี 66</t>
  </si>
  <si>
    <t>006538</t>
  </si>
  <si>
    <t>อาคารสำนักงานสาธารณสุขจังหวัด เป็นอาคาร คสล. 5 ชั้น  พื้นที่ใช้สอยประมาณ 2,644 ตารางเมตร สำนักงานสาธารณสุขจังหวัดสุราษฎร์ธานี  ตำบลตลาด อำเภอเมือง จังหวัดสุราษฎร์ธานี 1 หลัง</t>
  </si>
  <si>
    <t>- รายการเงินถูกพับตาม ว318 เป็นรายการผูกพัน
- อยู่ระหว่างทำเรื่องขอเปลี่ยนแปลงเงินเหลือจ่าย เป็นค่างานก่อสร้าง ไป สงป</t>
  </si>
  <si>
    <t>000729</t>
  </si>
  <si>
    <t>อาคารผู้ป่วยใน 144 เตียง 7 ชั้น เป็นอาคาร คสล. 7 ชั้น พื้นที่ใช้สอยประมาณ 4,780 ตารางเมตร โรงพยาบาลสิชล ตำบลสิชล อำเภอสิชล จังหวัดนครศรีธรรมราช 1 หลัง</t>
  </si>
  <si>
    <t>9128/2550</t>
  </si>
  <si>
    <t>000730</t>
  </si>
  <si>
    <t>แฟลตพักแพทย์ 40 ยูนิต (6ชั้น) เป็นอาคาร คสล. 6 ชั้น พื้นที่ใช้สอยประมาณ 5,269 ตารางเมตร โรงพยาบาลสิชล ตำบลสิชล อำเภอสิชล จังหวัดนครศรีธรรมราช 1 หลัง</t>
  </si>
  <si>
    <t>- รายการเงินถูกพับตาม ว318 เป็นรายการผูกพัน
- พี่อ้น ทำเรื่องขอเปลี่ยนแปลงเงินเหลือจ่าย เป็นค่างานก่อสร้าง ไป สงป</t>
  </si>
  <si>
    <t>005747</t>
  </si>
  <si>
    <t>อาคารพักคนไข้ 596 เตียง (8 ชั้น รวมชั้นใต้ดิน) เป็นอาคาร คสล. 8 ชั้น  พื้นที่ใช้สอยประมาณ 22,766 ตารางเมตร (โครงสร้างต้านแผ่นดินไหว) โรงพยาบาลสุราษฎร์ธานี ตำบลมะขามเตี้ย อำเภอเมืองสุราษฎร์ธานี จังหวัดสุราษฎร์ธานี 1 หลัง</t>
  </si>
  <si>
    <t>- รายการเงินถูกพับตาม ว318 เป็นรายการผูกพัน
- รพ.สุราษฎร์ธานี จะขอใช้เงินบำรุงในการจ่ายค่างานก่อสร้างให้กับ ผู้รับจ้าง</t>
  </si>
  <si>
    <t>010697</t>
  </si>
  <si>
    <t>อาคารพักพยาบาล 32 หน่วย เป็นอาคาร คสล.5 ชั้น พื้นที่ใช้สอยประมาณ 3,012 ตารางเมตร (โครงสร้างต้านแผ่นดินไหว) โรงพยาบาลนาหม่อม ตำบลพิจิตร อำเภอนาหม่อม จังหวัดสงขลา 1 หลัง</t>
  </si>
  <si>
    <t>010696</t>
  </si>
  <si>
    <t>อาคารพักแพทย์ 40 ยูนิต เป็นอาคาร คสล. 6 ชั้น พื้นที่ใช้สอยประมาณ 2,702 ตารางเมตร (ปรับราคา 3 จังหวัดชายแดนใต้) โรงพยาบาลโคกโพธิ์ ตำบลมะกรูด อำเภอโคกโพธิ์ จังหวัดปัตตานี 1 หลัง</t>
  </si>
  <si>
    <t>010694</t>
  </si>
  <si>
    <t>อาคารโรงครัว โรงอาหาร เป็นอาคาร คสล. 3 ชั้น พื้นที่ใช้สอยประมาณ 3,295 ตารางเมตร (ปรับราคา 3 จังหวัดชายแดนใต้) โรงพยาบาลนราธิวาสราชนครินทร์ ตำบลบางนาค อำเภอเมืองนราธิวาส จังหวัดนราธิวาส 1 หลัง</t>
  </si>
  <si>
    <t>000959</t>
  </si>
  <si>
    <t>อาคารอำนวยการ ผู้ป่วยนอก และอุบัติเหตุฉุกเฉิน เป็นอาคาร คสล.7 ชั้น พื้นที่ใช้สอยประมาณ 23,765 ตารางเมตร พร้อมอุปกรณ์ประกอบอาคาร  โรงพยาบาลตรัง ตำบลทับเที่ยง อำเภอเมืองตรัง จังหวัดตรัง 1 หลัง</t>
  </si>
  <si>
    <t>001285</t>
  </si>
  <si>
    <t>อาคารผู้ป่วยนอก 3 ชั้น เป็นอาคาร คสล.3 ชั้น พื้นที่ใช้สอยประมาณ 2,919 ตารางเมตร โรงพยาบาลควนขนุน ตำบลควนขนุน อำเภอควนขนุน จังหวัดพัทลุง  1 หลัง</t>
  </si>
  <si>
    <t>พรบ.โอน 2563 วงเงิน 9,817,700 บาท</t>
  </si>
  <si>
    <t>001333</t>
  </si>
  <si>
    <t>อาคารผู้ป่วยใน 5 ชั้น เป็นอาคาร คสล.5 ชั้น พื้นที่ใช้สอยประมาณ 4,797 ตารางเมตร โรงพยาบาลละงู ตำบลกำแพง อำเภอละงู จังหวัดสตูล  1 หลัง</t>
  </si>
  <si>
    <t>พรบ.โอน 2563 วงเงิน 14,796,600 บาท
วงเงินรวมงบประมาณต้องเท่ากับวงเงินจัดจ้างได้</t>
  </si>
  <si>
    <t>001344</t>
  </si>
  <si>
    <t>อาคารผู้ป่วยนอก เป็นอาคาร คสล.2 ชั้น พื้นที่ใช้สอยประมาณ 2,174 ตารางเมตร (ปรับราคา 3 จังหวัดชายแดนใต้) โรงพยาบาลรือเสาะ ตำบลรือเสาะ อำเภอรือเสาะ จังหวัดนราธิวาส  1 หลัง</t>
  </si>
  <si>
    <t>พรบ.โอน 2563 วงเงิน 6,139,800 บาท
วงเงินรวมงบประมาณต้องเท่ากับวงเงินจัดจ้างได้</t>
  </si>
  <si>
    <t>001394</t>
  </si>
  <si>
    <t>อาคารหอพักพยาบาล 6 ชั้น  เป็นอาคาร คสล. 6 ชั้น พื้นที่ใช้สอยประมาณ 2,688 ตารางเมตร (โครงสร้างต้านแผ่นดินไหว) โรงพยาบาลจะนะ ตำบลบ้านนา อำเภอจะนะ จังหวัดสงขลา  1 หลัง</t>
  </si>
  <si>
    <t>พรบ.โอน 2563 วงเงิน 2,952,500 บาท
วงเงินรวมงบประมาณต้องเท่ากับวงเงินจัดจ้างได้</t>
  </si>
  <si>
    <t>Code</t>
  </si>
  <si>
    <t>อาคารวินิจฉัย/บำบัดรักษา</t>
  </si>
  <si>
    <t>อาคารสนับสนุนบริการ รพ.สมเด็จพระพุทธเลิศหล้า ขอโอนเปลี่ยนแปลงงบปี 64 ไป 8,195,000 บาท
ลดงบประมาณปี 66 ลง เนื่องจากอยู่ระหว่างแก้ไขสัญญา และอาจทำให้เบิกจ่ายงบประมาณล่าช้า จึงคาดการเบิกจ่ายงวดงานและวงเงินใหม่ให้เหมาะสมกับการก่อสร้าง</t>
  </si>
  <si>
    <t>010762</t>
  </si>
  <si>
    <t>010763</t>
  </si>
  <si>
    <t>010764</t>
  </si>
  <si>
    <t>010765</t>
  </si>
  <si>
    <t>010766</t>
  </si>
  <si>
    <t>010767</t>
  </si>
  <si>
    <t>010768</t>
  </si>
  <si>
    <t>010769</t>
  </si>
  <si>
    <t>อาคารผู้ป่วยนอก 4 ชั้น พื้นที่ใช้สอยประมาณ 5,640 ตารางเมตร (โครงสร้างต้านแผ่นดินไหว) โรงพยาบาลท่าโรงช้าง ตำบลท่าโรงช้าง อำเภอพุนพิน จังหวัดสุราษฎร์ธานี 1 หลัง</t>
  </si>
  <si>
    <t>อาคารรังสีและผ่าตัด เป็นอาคาร คสล.6 ชั้นพื้นที่ใช้สอยประมาณ 27,499 ตารางเมตร โรงพยาบาลสวรรค์ประชารักษ์ ตำบลนครสวรรค์ออก อำเภอเมืองนครสวรรค์ จังหวัดนครสวรรค์ 1 หลัง</t>
  </si>
  <si>
    <t>008507</t>
  </si>
  <si>
    <t>รายการผูกพันปี 2561 - 2566
วงเงินทั้งสิ้น 534.4206 ล้านบาท
ปี 2566 ตั้งงบประมาณ 52.9606 ล้านบาท
ชดเชยงบประมาณที่พับไป เป็นจำนวน 
52.9606 ล้านบาท</t>
  </si>
  <si>
    <t>ถูกพับ</t>
  </si>
  <si>
    <t>วงเงินถูกพับประมาณ
ปี 62 วงเงิน 6.3775 ลบ.
วงเงินถูกพับทั้งสิ้น  6.3775  ลบ.</t>
  </si>
  <si>
    <t>วงเงินถูกพับประมาณ
ปี 62 วงเงิน 62.34449  ลบ.
วงเงินถูกพับทั้งสิ้น 62.34449  ลบ.</t>
  </si>
  <si>
    <t>วงเงินถูกพับประมาณ
ปี 61 วงเงิน 14.3289 ลบ.
ปี 62 วงเงิน 27.9216 ลบ.
วงเงินถูกพับทั้งสิ้น  42.2505  ลบ.
ปี 63 วงเงิน 26.7525 ลบ.
วงเงินถูกพับทั้งสิ้น  26.7525 ลบ.</t>
  </si>
  <si>
    <t>วงเงินถูกพับประมาณ
ปี 61 วงเงิน 31.3700 ลบ.
ปี 62 วงเงิน 9.7020 ลบ.
วงเงินถูกพับทั้งสิ้น  41.0720 ลบ.
ปี 63 วงเงิน 9.7020 ลบ.
วงเงินถูกพับทั้งสิ้น   9.7020 ลบ.</t>
  </si>
  <si>
    <t>วงเงินถูกพับประมาณ
ปี 61 วงเงิน 24.3340 ลบ.
ปี 62 วงเงิน 22.9864 ลบ.
วงเงินถูกพับทั้งสิ้น  47.3204 ลบ.</t>
  </si>
  <si>
    <t>วงเงินถูกพับประมาณ
ปี 63 วงเงิน 13.7713 ลบ.
ขอตั้ง 66  จำนวน 4,299,800 บาท ส่วนที่เหลือ 9,417,500 บาทใช้เงินงบประมาณปี 2565 ส่วนที่เหลือที่ได้จัดสรร  (ข้อมูลจากแผนการบริหารจัดการงบพับ ของ รพ.)</t>
  </si>
  <si>
    <t>วงเงินถูกพับประมาณ
ปี 62 วงเงิน 177.8072  ลบ.
วงเงินถูกพับทั้งสิ้น  177.8072  ลบ.
มีค่าเสาเข็มเพิ่ม 3,645,485.50 บาท</t>
  </si>
  <si>
    <t xml:space="preserve">วงเงินถูกพับประมาณ
ปี 61 วงเงิน 1.1330 ลบ.
ปี 62 วงเงิน 13.0923 ลบ.
วงเงินถูกพับทั้งสิ้น  14.2253 ลบ
ปี 63 วงเงิน 8.2549 ล้านบาท 
วงเงินถูกพับทั้งสิ้น  8.2549 ล้านบาท </t>
  </si>
  <si>
    <t>ชดเชย 65</t>
  </si>
  <si>
    <t>รายละเอียดถูกพับ</t>
  </si>
  <si>
    <t>งบพับ 58-62</t>
  </si>
  <si>
    <t>งบพับ 63</t>
  </si>
  <si>
    <t xml:space="preserve">วงเงินถูกพับประมาณ
คาดการณ์ ปี 64 วงเงิน 52.9606 ล้านบาท
</t>
  </si>
  <si>
    <t>งบพับ</t>
  </si>
  <si>
    <t>ชดเชย</t>
  </si>
  <si>
    <t>ชดเชยทั้งสิ้น</t>
  </si>
  <si>
    <t>ข้อมูล</t>
  </si>
  <si>
    <t>วงเงินถูกพับประมาณ
ปี 63 วงเงิน 15.9608 ล้านบาท
วงเงินถูกพับทั้งสิ้น 15.9608 ล้านบาท</t>
  </si>
  <si>
    <t>รายการผูกพันปี 2562 - 2566
วงเงินทั้งสิ้น 269.8040 ล้านบาท
ปี 2565 ชดเชยงบประมาณที่พับไป เป็นจำนวน  15.8040 ล้านบาท
ปี 2566 ตั้งตามวงเงินผูกพัน เป็นจำนวน 50.2920 ล้านบาท</t>
  </si>
  <si>
    <t>ลงนามสัญญาแล้ว</t>
  </si>
  <si>
    <t>กรองรายการถูกพับ</t>
  </si>
  <si>
    <t>อาคารผู้ป่วยนอก-อุบัติเหตุ เป็นอาคาร คสล. 5 ชั้น พื้นที่ใช้สอยประมาณ 8,250 ตารางเมตร โรงพยาบาลสมเด็จพระยุพราชธาตุพนม ตำบลธาตุพนม อำเภอธาตุพนม จังหวัดนครพนม  1 หลัง</t>
  </si>
  <si>
    <t>อาคารผู้ป่วยใน 5 ชั้น เป็นอาคาร คสล. 5 ชั้น พื้นที่ใช้สอยประมาณ 4,797 ตารางเมตร (โครงสร้างต้านแผ่นดินไหว) โรงพยาบาลแม่สะเรียง ตำบลแม่สะเรียง อำเภอแม่สะเรียง จังหวัดแม่ฮ่องสอน  1 หลัง</t>
  </si>
  <si>
    <t>อาคารบำบัดรักษา 6 ชั้น เป็นอาคาร คสล.6 ชั้น พื้นที่ใช้สอยประมาณ 10,440 ตารางเมตร โรงพยาบาลเพชรบูรณ์ ตำบลในเมือง อำเภอเมืองเพชรบูรณ์ จังหวัดเพชรบูรณ์  1 หลัง</t>
  </si>
  <si>
    <t>อาคารวินิจฉัยและรักษา เป็นอาคาร คสล. 8 ชั้น พื้นที่ใช้สอยประมาณ 20,336 ตารางเมตร โรงพยาบาลอุตรดิตถ์ ตำบลท่าอิฐ อำเภอเมืองอุตรดิตถ์ จังหวัดอุตรดิตถ์  1 หลัง</t>
  </si>
  <si>
    <t>อาคารความเชี่ยวชาญด้านอุบัติเหตุและพักผู้ป่วย 9 ชั้น เป็นอาคาร คสล. 9 ชั้น พื้นที่ใช้สอยประมาณ 17,636 ตารางเมตร (โครงสร้างต้านแผ่นดินไหว)โรงพยาบาลพระนั่งเกล้า ตำบลบางกระสอ อำเภอเมืองนนทบุรี จังหวัดนนทบุรี  1 หลัง</t>
  </si>
  <si>
    <t>อาคารผู้ป่วยนอก ผู้ป่วยใน เป็นอาคาร คสล.10 ชั้น พื้นที่ใช้สอยประมาณ 20,497 ตารางเมตร (โครงสร้างต้านแผ่นดินไหว)โรงพยาบาลคลองหลวง ตำบลคลองหก อำเภอคลองหลวง จังหวัดปทุมธานี  1 หลัง</t>
  </si>
  <si>
    <t>อาคารอุบัติเหตุ-บำบัดรักษาและห้องประชุม เป็นอาคาร คสล.6 ชั้น พื้นที่ใช้สอยประมาณ 9,683 ตารางเมตร โรงพยาบาลหัวหิน ตำบลหัวหิน อำเภอหัวหิน จังหวัดประจวบคีรีขันธ์  1 หลัง</t>
  </si>
  <si>
    <t>อาคารอุบัติเหตุ เป็นอาคาร คสล.4 ชั้น พื้นที่ใช้สอยประมาณ 8,536 ตารางเมตร โรงพยาบาลพนัสนิคม ตำบลกุฎโง้ง อำเภอพนัสนิคม จังหวัดชลบุรี  1 หลัง</t>
  </si>
  <si>
    <t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โรงพยาบาลปลวกแดง ตำบลปลวกแดง อำเภอปลวกแดง จังหวัดระยอง 1 หลัง</t>
  </si>
  <si>
    <t>อาคารอุบัติเหตุ ผู้ป่วยนอก และผู้ป่วยหนัก เป็นอาคาร คสล.6 ชั้น พื้นที่ใช้สอยประมาณ 11,227 ตารางเมตร โรงพยาบาลแกลง ตำบลทางเกวียน อำเภอแกลง จังหวัดระยอง  1 หลัง</t>
  </si>
  <si>
    <t>อาคารอำนวยการ ผู้ป่วยนอก - อุบัติเหตุ เป็นอาคาร คสล. 4 ชั้น พื้นที่ใช้สอยประมาณ 10,109 ตารางเมตร โรงพยาบาลบางปะกง  ตำบลบางปะกง อำเภอบางปะกง จังหวัดฉะเชิงเทรา  1 หลัง</t>
  </si>
  <si>
    <t>หอพักแพทย์ เป็นอาคาร คสล.10 ชั้น พื้นที่ใช้สอยประมาณ 6,082 ตารางเมตร โรงพยาบาลมหาสารคาม ตำบลตลาด อำเภอเมืองมหาสารคาม จังหวัดมหาสารคาม  1 หลัง</t>
  </si>
  <si>
    <t>อาคารพักเจ้าหน้าที่ 96 ยูนิต 8 ชั้น เป็นอาคาร คสล.8 ชั้น พื้นที่ใช้สอยประมาณ 6,774 ตารางเมตร โรงพยาบาลขอนแก่น ตำบลในเมือง อำเภอเมืองขอนแก่น จังหวัดขอนแก่น  1 หลัง</t>
  </si>
  <si>
    <t>อาคารคลอด ผ่าตัด และผู้ป่วยหนัก(ICU) เป็นอาคาร คสล. 4 ชั้น พื้นที่ใช้สอยประมาณ 6,269 ตารางเมตร โรงพยาบาลสิรินธร จังหวัดขอนแก่น ตำบลโนนสมบูรณ์ อำเภอบ้านแฮด จังหวัดขอนแก่น  1 หลัง</t>
  </si>
  <si>
    <t>อาคารผู้ป่วยใน 5 ชั้น เป็นอาคาร คสล.5 ชั้น พื้นที่ใช้สอยประมาณ 4,797 ตารางเมตร โรงพยาบาลด่านขุนทด ตำบลด่านขุนทด อำเภอด่านขุนทด จังหวัดนครราชสีมา  1 หลัง</t>
  </si>
  <si>
    <t>อาคารอุบัติเหตุฉุกเฉิน โรคหัวใจ 10 ชั้น และชั้นใต้ดิน เป็นอาคาร คสล. 10 ชั้น พื้นที่ใช้สอยประมาณ 23,000 ตารางเมตร โรงพยาบาลวชิระภูเก็ต ตำบลตลาดใหญ่ อำเภอเมืองภูเก็ต จังหวัดภูเก็ต  1 หลัง</t>
  </si>
  <si>
    <t>อาคารผู้ป่วยใน เป็นอาคาร คสล.7 ชั้น พื้นที่ใช้สอยประมาณ 6,184 ตารางเมตร (โครงสร้างต้านแผ่นดินไหว) โรงพยาบาลฉลอง ตำบลฉลอง อำเภอเมืองภูเก็ต จังหวัดภูเก็ต  1 หลัง</t>
  </si>
  <si>
    <t>อาคารผู้ป่วยหนักฟื้นฟูสมรรถภาพผู้พิการ(กายภาพบำบัด)หน่วยแพทย์แผนไทย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 โรงพยาบาลท่าแซะ ตำบลทรัพย์อนันต์ อำเภอท่าแซะ จังหวัดชุมพร  1 หลัง</t>
  </si>
  <si>
    <t>วงเงิน 66 
(ร่าง พรบ.)</t>
  </si>
  <si>
    <t>วงเงิน 67 
(ร่าง พรบ.)</t>
  </si>
  <si>
    <t>วงเงิน 68
(ร่าง พรบ.)</t>
  </si>
  <si>
    <t>วงเงิน 69
(ร่าง พรบ.)</t>
  </si>
  <si>
    <t xml:space="preserve">สถานะ </t>
  </si>
  <si>
    <r>
      <t xml:space="preserve">วงเงินลงนามสัญญา
(บาท)
</t>
    </r>
    <r>
      <rPr>
        <b/>
        <sz val="16"/>
        <color rgb="FF0070C0"/>
        <rFont val="TH SarabunPSK"/>
        <family val="2"/>
      </rPr>
      <t>อัพเดทตามง.700 ณ เม.ย. 65</t>
    </r>
  </si>
  <si>
    <r>
      <t xml:space="preserve">วงเงินลงนามสัญญา ปัจจุบัน
(บาท)
</t>
    </r>
    <r>
      <rPr>
        <b/>
        <sz val="16"/>
        <color rgb="FF0070C0"/>
        <rFont val="TH SarabunPSK"/>
        <family val="2"/>
      </rPr>
      <t>อัพเดทตามง.700 ณ เม.ย. 65</t>
    </r>
  </si>
  <si>
    <r>
      <t xml:space="preserve">วันที่สิ้นสุดสัญญาจ้าง
</t>
    </r>
    <r>
      <rPr>
        <b/>
        <sz val="16"/>
        <color rgb="FF0070C0"/>
        <rFont val="TH SarabunPSK"/>
        <family val="2"/>
      </rPr>
      <t>อัพเดทตามง.700
ณ เม.ย. 65</t>
    </r>
  </si>
  <si>
    <t>ทำไมวงเงินรวมทั้งสิ้น น้อยกว่า วงเงินลงนามสัญญา</t>
  </si>
  <si>
    <t>ทำไมวงเงินรวมทั้งสิ้น เกิน วงเงินลงนามสัญญา</t>
  </si>
  <si>
    <r>
      <t xml:space="preserve">รายการเงินถูกพับตาม ว318 เป็นรายการผูกพัน
</t>
    </r>
    <r>
      <rPr>
        <b/>
        <sz val="16"/>
        <color theme="1"/>
        <rFont val="TH SarabunPSK"/>
        <family val="2"/>
      </rPr>
      <t>ทำไมวงเงินรวมทั้งสิ้น เกิน วงเงินลงนามสัญญา</t>
    </r>
  </si>
  <si>
    <r>
      <t xml:space="preserve">รายการเงินถูกพับตาม ว318 เป็นรายการผูกพัน
</t>
    </r>
    <r>
      <rPr>
        <b/>
        <sz val="16"/>
        <color theme="1"/>
        <rFont val="TH SarabunPSK"/>
        <family val="2"/>
      </rPr>
      <t>ทำไมวงเงินรวมทั้งสิ้น น้อยกว่า วงเงินลงนามสัญญา</t>
    </r>
  </si>
  <si>
    <r>
      <t xml:space="preserve">รายการเงินถูกพับตาม ว318 เป็นรายการผูกพัน
งบปี 63 ถูกพับไป 414,352 บาท แต่รพ.ใช้เงินนอกงบประมาณทดแทนงบพับ
</t>
    </r>
    <r>
      <rPr>
        <b/>
        <sz val="16"/>
        <color theme="1"/>
        <rFont val="TH SarabunPSK"/>
        <family val="2"/>
      </rPr>
      <t>ทำไมวงเงินรวมทั้งสิ้น เกิน วงเงินลงนามสัญญา</t>
    </r>
  </si>
  <si>
    <r>
      <t xml:space="preserve">เดิมกิจกรรม  : พัฒนาระบบบริการสาธารณสุขและระบบการส่งต่อผู้ป่วยเพื่อรองรับการท่องเที่ยวของภาคใต้
</t>
    </r>
    <r>
      <rPr>
        <b/>
        <sz val="16"/>
        <rFont val="TH SarabunPSK"/>
        <family val="2"/>
      </rPr>
      <t>ทำไมวงเงินรวมทั้งสิ้น น้อยกว่า วงเงินลงนามสัญญา</t>
    </r>
  </si>
  <si>
    <r>
      <t xml:space="preserve">รายการเงินถูกพับตาม ว318 เป็นรายการผูกพัน
จัดจ้างไม่ถึงตามวงเงินที่สงป.อนุมัติ
-วงเงินรวมงบประมาณที่เกิน เนื่องจากตั้งตาม ผู้ชนะ และมี 2 สัญญา
</t>
    </r>
    <r>
      <rPr>
        <b/>
        <sz val="16"/>
        <color theme="1"/>
        <rFont val="TH SarabunPSK"/>
        <family val="2"/>
      </rPr>
      <t>ทำไมวงเงินรวมทั้งสิ้น เกิน วงเงินลงนามสัญญา</t>
    </r>
  </si>
  <si>
    <r>
      <t xml:space="preserve">อยู่ระหว่าง สงป พิจารณาอนุมัติวงเงิน คาดว่างบปี 63 จะพับทั้งหมด (13,771,300 บาท) ต้องตั้งบปี 66 
</t>
    </r>
    <r>
      <rPr>
        <b/>
        <sz val="16"/>
        <rFont val="TH SarabunPSK"/>
        <family val="2"/>
      </rPr>
      <t>ทำไมวงเงินรวมทั้งสิ้น เกิน วงเงินลงนามสัญญา</t>
    </r>
  </si>
  <si>
    <t>วงเงินถูกพับประมาณ
ปี 63 วงเงิน 9.6057  ลบ.
วงเงินถูกพับทั้งสิ้น  9.6057  ลบ.</t>
  </si>
  <si>
    <t>วงเงินถูกพับประมาณ
ปี 60 วงเงิน 7.2890 ลบ.
ปี 61 วงเงิน 11.5100 ลบ.
ปี 62 วงเงิน 24.8833 ลบ.
วงเงินถูกพับทั้งสิ้น  43.6823 ลบ.</t>
  </si>
  <si>
    <t xml:space="preserve">รายการเงินถูกพับตาม ว318 เป็นรายการผูกพัน
</t>
  </si>
  <si>
    <t>ด</t>
  </si>
  <si>
    <t>รายการผูกพันเดิม ร่างพรบ.งบประมาณรายจ่ายประจำปีงบประมาณ พ.ศ. 2566</t>
  </si>
  <si>
    <t>ถูกพับ ชดเชย 65</t>
  </si>
  <si>
    <t>ถูกพับ ชดเชย 66</t>
  </si>
  <si>
    <t>ถูกพับ ชดเชย 66 (ค่าเสาเข็ม)</t>
  </si>
  <si>
    <t>รายการผูกพันปี 2563 - 2566
วงเงินทั้งสิ้น 455.8200 ล้านบาท
ปี 2566 ตั้งงบประมาณ 329.5193 ล้านบาท
ชดเชยงบประมาณที่พับไป เป็นจำนวน 
15.9608 ล้านบาท และตั้งตามวงเงินผูกพัน 
เป็นจำนวน 313.5585 ล้านบาท</t>
  </si>
  <si>
    <t>รายการผูกพันปี 2563 - 2566
วงเงินทั้งสิ้น 188.8889 ล้านบาท
ปี 2566 ตั้งงบประมาณ 142.7124 ล้านบาท
ชดเชยงบประมาณที่พับไป เป็นจำนวน 
12.3794 ล้านบาท และตั้งตามวงเงินผูกพัน 
เป็นจำนวน 130.3330 ล้านบาท</t>
  </si>
  <si>
    <t>รายการผูกพันปี 2562 - 2567
วงเงินทั้งสิ้น 295.5168 ล้านบาท
ปี 2565 ชดเชยงบประมาณที่พับไป เป็นจำนวน  31.7912 ล้านบาท
ปี 2566 ตั้งงบประมาณ 54.0130 ล้านบาท
ชดเชยงบประมาณที่พับไป เป็นจำนวน 
23.6785 ล้านบาท และตั้งตามวงเงินผูกพัน 
เป็นจำนวน 30.3345 ล้านบาท</t>
  </si>
  <si>
    <t>รายการผูกพันปี 2563 - 2566
วงเงินทั้งสิ้น 377.6078 ล้านบาท
ปี 2566 ตั้งงบประมาณ 186.3258 ล้านบาท
ชดเชยงบประมาณที่พับไป เป็นจำนวน 
9.6058 ล้านบาท และตั้งตามวงเงินผูกพัน 
เป็นจำนวน 176.7200 ล้านบาท</t>
  </si>
  <si>
    <t>รายการผูกพันปี 2559 - 2566
วงเงินทั้งสิ้น 523.4192 ล้านบาท
ปี 2565 ชดเชยงบประมาณที่พับไป เป็นจำนวน 183.3489 ล้านบาท
ปี 2566 ตั้งงบประมาณ 122.2325 ล้านบาท
ชดเชยงบประมาณที่พับไป เป็นจำนวน 
10.6237 ล้านบาท และตั้งตามวงเงินผูกพัน 
เป็นจำนวน 111.6088 ล้านบาท</t>
  </si>
  <si>
    <t>รายการผูกพันปี 2560 - 2567
วงเงินทั้งสิ้น 332.2346 ล้านบาท
ปี 2565 ชดเชยงบประมาณที่พับไป เป็นจำนวน 29.6641 ล้านบาท
ปี 2566 ตั้งงบประมาณ 85.0019 ล้านบาท
ชดเชยงบประมาณที่พับไป เป็นจำนวน 
14.0182 ล้านบาท และตั้งตามวงเงินผูกพัน 
เป็นจำนวน 70.9837 ล้านบาท</t>
  </si>
  <si>
    <t>รายการผูกพันปี 2561 - 2567
วงเงินทั้งสิ้น 170.4010 ล้านบาท
ปี 2565 ชดเชยงบประมาณที่พับไป เป็นจำนวน 38.2394 ล้านบาท
ปี 2566 ตั้งงบประมาณ 22.0883 ล้านบาท
ชดเชยงบประมาณที่พับไป เป็นจำนวน 
12.5346 ล้านบาท และตั้งตามวงเงินผูกพัน 
เป็นจำนวน 9.5537 ล้านบาท</t>
  </si>
  <si>
    <t>รายการผูกพันปี 2560 - 2566
วงเงินทั้งสิ้น 79.7985 ล้านบาท
ปี 2565 ชดเชยงบประมาณที่พับไป เป็นจำนวน 18.2383 ล้านบาท
ปี 2566 ตั้งงบประมาณ 36.5806 ล้านบาท
ชดเชยงบประมาณที่พับไป เป็นจำนวน 
29.0821 ล้านบาท และตั้งตามวงเงินผูกพัน 
เป็นจำนวน 7.4985 ล้านบาท</t>
  </si>
  <si>
    <t>รายการผูกพันปี 2561 - 2566
วงเงินทั้งสิ้น 64.9294 ล้านบาท
ปี 2565 ชดเชยงบประมาณที่พับไป เป็นจำนวน 14.2253 ล้านบาท
ปี 2566 ตั้งงบประมาณ 8.2549 ล้านบาท
ชดเชยงบประมาณที่พับไป เป็นจำนวน 
8.2549 ล้านบาท</t>
  </si>
  <si>
    <t>รายการผูกพันปี 2557 - 2566
วงเงินทั้งสิ้น 76.7566 ล้านบาท
ปี 2566 ตั้งงบประมาณ 4.2998 ล้านบาท
ชดเชยงบประมาณที่พับไป เป็นจำนวน 
4.2998 ล้านบาท</t>
  </si>
  <si>
    <t xml:space="preserve">รวม 2554-2562
</t>
  </si>
  <si>
    <t>ชดเชย 66</t>
  </si>
  <si>
    <t xml:space="preserve">รายการผูกพันปี 2561 - 2567
วงเงินทั้งสิ้น 79.8025 ล้านบาท
ปี 2565 ชดเชยงบประมาณที่พับไป เป็นจำนวน 24.4813 ล้านบาท
ปี 2566 ตั้งงบประมาณ 14.4215 ล้านบาท
ชดเชยงบประมาณที่พับไป เป็นจำนวน 
14.4215  ล้านบาท </t>
  </si>
  <si>
    <r>
      <t xml:space="preserve">รายการผูกพันปี 2562 - 2567
วงเงินทั้งสิ้น 743.4821 ล้านบาท
ปี 2565 ชดเชยงบประมาณที่พับไป เป็นจำนวน  177.8072 ล้านบาท
ปี 2566 ตั้งงบประมาณ 192.3572 ล้านบาท
ชดเชยงบประมาณที่พับไป เป็นจำนวน 
3.6455 ล้านบาท และตั้งตามวงเงินผูกพัน 
เป็นจำนวน 188.7117 ล้านบาท
</t>
    </r>
    <r>
      <rPr>
        <sz val="16"/>
        <color rgb="FFFF0000"/>
        <rFont val="TH SarabunPSK"/>
        <family val="2"/>
      </rPr>
      <t>***ค่าเสาเข็มเพิ่ม 3,645,485.50 บาท</t>
    </r>
  </si>
  <si>
    <t>ร่าง พรบ. 18 ก.ค. 65 (ผ่านการพิจารณาอนุกรรมาธิการฯ)</t>
  </si>
  <si>
    <t>ขั้น : ผ่านการพิจารณาจากอนุกรรมาธิการฯ</t>
  </si>
  <si>
    <t>ข้อมูล ณ 25 ก.ค. 65</t>
  </si>
  <si>
    <t>ลำดับ</t>
  </si>
  <si>
    <t>ตั้งงบ ปี 67
(บาท)</t>
  </si>
  <si>
    <t>ตั้งงบ ปี 68
(บาท)</t>
  </si>
  <si>
    <t>ตั้งงบ ปี 69
(บาท)</t>
  </si>
  <si>
    <t>เขตสุขภาพ ที่ 4 จังหวัด...................................</t>
  </si>
  <si>
    <t>แบบฟอร์ม งบลงทุน รายการค่าครุภัณฑ์ ที่ดินและสิ่งก่อสร้าง งบประมาณรายจ่ายประจำปี พ.ศ. 2567</t>
  </si>
  <si>
    <t>หน่วยงาน...................................</t>
  </si>
  <si>
    <t>ประเภทงบลงทุน (ครุภัณฑ์/สิ่งก่อสร้าง)</t>
  </si>
  <si>
    <t>รหัสหน่วยบริการ</t>
  </si>
  <si>
    <t>เหตุผลคำชี้แจง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</si>
</sst>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87" formatCode="_(* #,##0_);_(* \(#,##0\);_(* &quot;-&quot;_);_(@_)"/>
    <numFmt numFmtId="188" formatCode="_(* #,##0.00_);_(* \(#,##0.00\);_(* &quot;-&quot;??_);_(@_)"/>
    <numFmt numFmtId="189" formatCode="_-* #,##0_-;\-* #,##0_-;_-* &quot;-&quot;??_-;_-@_-"/>
    <numFmt numFmtId="190" formatCode="_-* #,##0_-;\-* #,##0_-;_-* &quot;-&quot;??_-;_-@"/>
  </numFmts>
  <fonts count="64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6"/>
      <color theme="1"/>
      <name val="TH SarabunPSK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  <charset val="222"/>
    </font>
    <font>
      <sz val="16"/>
      <color theme="1"/>
      <name val="TH SarabunPSK"/>
      <family val="2"/>
      <charset val="222"/>
    </font>
    <font>
      <sz val="10"/>
      <name val="Arial"/>
      <family val="2"/>
    </font>
    <font>
      <b/>
      <sz val="22"/>
      <color rgb="FF000000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ahoma"/>
      <family val="2"/>
      <charset val="222"/>
    </font>
    <font>
      <sz val="11"/>
      <color indexed="8"/>
      <name val="Tahoma"/>
      <family val="2"/>
      <charset val="222"/>
    </font>
    <font>
      <b/>
      <sz val="16"/>
      <color rgb="FF000000"/>
      <name val="TH SarabunPSK"/>
      <family val="2"/>
    </font>
    <font>
      <sz val="11"/>
      <color rgb="FF000000"/>
      <name val="Tahoma"/>
      <family val="2"/>
      <charset val="222"/>
      <scheme val="minor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12"/>
      <name val="Times New Roman"/>
      <family val="1"/>
    </font>
    <font>
      <sz val="11"/>
      <color rgb="FF000000"/>
      <name val="Tahoma"/>
      <family val="2"/>
    </font>
    <font>
      <sz val="14"/>
      <name val="Cordia New"/>
      <family val="2"/>
    </font>
    <font>
      <sz val="14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b/>
      <sz val="18"/>
      <color theme="1"/>
      <name val="TH SarabunPSK"/>
      <family val="2"/>
    </font>
    <font>
      <sz val="11"/>
      <color indexed="8"/>
      <name val="Tahoma"/>
      <family val="2"/>
    </font>
    <font>
      <sz val="11"/>
      <color indexed="8"/>
      <name val="Calibri"/>
      <family val="2"/>
    </font>
    <font>
      <sz val="14"/>
      <name val="AngsanaUPC"/>
      <family val="1"/>
      <charset val="222"/>
    </font>
    <font>
      <sz val="11"/>
      <color theme="1"/>
      <name val="Tahoma"/>
      <family val="2"/>
      <scheme val="minor"/>
    </font>
    <font>
      <sz val="16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b/>
      <sz val="18"/>
      <color indexed="8"/>
      <name val="TH SarabunPSK"/>
      <family val="2"/>
    </font>
    <font>
      <sz val="11"/>
      <color rgb="FF000000"/>
      <name val="Times New Roman"/>
      <family val="1"/>
    </font>
    <font>
      <b/>
      <sz val="16"/>
      <color rgb="FF0070C0"/>
      <name val="TH SarabunPSK"/>
      <family val="2"/>
    </font>
    <font>
      <sz val="14"/>
      <name val="TH SarabunPSK"/>
      <family val="2"/>
    </font>
    <font>
      <sz val="20"/>
      <color indexed="8"/>
      <name val="TH SarabunPSK"/>
      <family val="2"/>
    </font>
    <font>
      <sz val="20"/>
      <color theme="1"/>
      <name val="TH SarabunPSK"/>
      <family val="2"/>
    </font>
    <font>
      <b/>
      <u/>
      <sz val="22"/>
      <color indexed="8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20"/>
      <color theme="1"/>
      <name val="TH SarabunPSK"/>
      <family val="2"/>
    </font>
    <font>
      <u/>
      <sz val="11"/>
      <color theme="10"/>
      <name val="Tahoma"/>
      <family val="2"/>
      <charset val="222"/>
      <scheme val="minor"/>
    </font>
    <font>
      <sz val="10"/>
      <name val="Arial"/>
      <family val="2"/>
    </font>
    <font>
      <sz val="11"/>
      <color theme="1"/>
      <name val="Tahoma"/>
      <family val="2"/>
    </font>
    <font>
      <b/>
      <sz val="14"/>
      <color rgb="FF000000"/>
      <name val="Tahoma"/>
      <family val="2"/>
    </font>
    <font>
      <sz val="14"/>
      <color theme="1"/>
      <name val="Tahoma"/>
      <family val="2"/>
    </font>
    <font>
      <b/>
      <sz val="14"/>
      <color theme="1"/>
      <name val="Tahoma"/>
      <family val="2"/>
    </font>
    <font>
      <b/>
      <sz val="11"/>
      <color theme="1"/>
      <name val="Tahoma"/>
      <family val="2"/>
    </font>
    <font>
      <u/>
      <sz val="11"/>
      <color theme="10"/>
      <name val="Tahoma"/>
      <family val="2"/>
    </font>
    <font>
      <b/>
      <sz val="11"/>
      <name val="Tahoma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BEE395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9" fillId="0" borderId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8" fillId="0" borderId="0"/>
    <xf numFmtId="0" fontId="1" fillId="0" borderId="0"/>
    <xf numFmtId="0" fontId="1" fillId="0" borderId="0"/>
    <xf numFmtId="0" fontId="19" fillId="0" borderId="0"/>
    <xf numFmtId="43" fontId="26" fillId="0" borderId="0" applyFont="0" applyFill="0" applyBorder="0" applyAlignment="0" applyProtection="0"/>
    <xf numFmtId="0" fontId="28" fillId="0" borderId="0"/>
    <xf numFmtId="0" fontId="1" fillId="0" borderId="0"/>
    <xf numFmtId="0" fontId="22" fillId="0" borderId="0"/>
    <xf numFmtId="0" fontId="31" fillId="0" borderId="0"/>
    <xf numFmtId="0" fontId="31" fillId="0" borderId="0"/>
    <xf numFmtId="43" fontId="26" fillId="0" borderId="0" applyFont="0" applyFill="0" applyBorder="0" applyAlignment="0" applyProtection="0"/>
    <xf numFmtId="0" fontId="32" fillId="0" borderId="0"/>
    <xf numFmtId="43" fontId="1" fillId="0" borderId="0" applyFont="0" applyFill="0" applyBorder="0" applyAlignment="0" applyProtection="0"/>
    <xf numFmtId="0" fontId="22" fillId="0" borderId="0"/>
    <xf numFmtId="0" fontId="21" fillId="0" borderId="0"/>
    <xf numFmtId="0" fontId="33" fillId="0" borderId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43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40" fillId="0" borderId="0"/>
    <xf numFmtId="0" fontId="22" fillId="0" borderId="0"/>
    <xf numFmtId="0" fontId="41" fillId="0" borderId="0"/>
    <xf numFmtId="188" fontId="3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0" fillId="0" borderId="0"/>
    <xf numFmtId="0" fontId="38" fillId="0" borderId="0" applyNumberFormat="0" applyFill="0" applyBorder="0" applyProtection="0"/>
    <xf numFmtId="43" fontId="22" fillId="0" borderId="0" applyFont="0" applyFill="0" applyBorder="0" applyAlignment="0" applyProtection="0"/>
    <xf numFmtId="0" fontId="28" fillId="0" borderId="0"/>
    <xf numFmtId="0" fontId="19" fillId="0" borderId="0"/>
    <xf numFmtId="0" fontId="19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2" fillId="0" borderId="0"/>
    <xf numFmtId="0" fontId="31" fillId="0" borderId="0"/>
    <xf numFmtId="188" fontId="41" fillId="0" borderId="0" applyFont="0" applyFill="0" applyBorder="0" applyAlignment="0" applyProtection="0"/>
    <xf numFmtId="0" fontId="20" fillId="0" borderId="0"/>
    <xf numFmtId="0" fontId="55" fillId="0" borderId="0" applyNumberFormat="0" applyFill="0" applyBorder="0" applyAlignment="0" applyProtection="0"/>
    <xf numFmtId="0" fontId="56" fillId="0" borderId="0"/>
    <xf numFmtId="43" fontId="1" fillId="0" borderId="0" applyFont="0" applyFill="0" applyBorder="0" applyAlignment="0" applyProtection="0"/>
    <xf numFmtId="0" fontId="22" fillId="0" borderId="0"/>
  </cellStyleXfs>
  <cellXfs count="400">
    <xf numFmtId="0" fontId="0" fillId="0" borderId="0" xfId="0"/>
    <xf numFmtId="0" fontId="18" fillId="0" borderId="10" xfId="65" applyFont="1" applyBorder="1" applyAlignment="1">
      <alignment horizontal="left" vertical="top" wrapText="1"/>
    </xf>
    <xf numFmtId="0" fontId="29" fillId="0" borderId="10" xfId="65" applyFont="1" applyBorder="1" applyAlignment="1">
      <alignment horizontal="left" vertical="top" wrapText="1"/>
    </xf>
    <xf numFmtId="0" fontId="18" fillId="0" borderId="10" xfId="0" applyFont="1" applyFill="1" applyBorder="1" applyAlignment="1">
      <alignment horizontal="left" vertical="top" wrapText="1"/>
    </xf>
    <xf numFmtId="0" fontId="29" fillId="0" borderId="10" xfId="65" applyFont="1" applyFill="1" applyBorder="1" applyAlignment="1">
      <alignment horizontal="left" vertical="top" wrapText="1"/>
    </xf>
    <xf numFmtId="0" fontId="42" fillId="0" borderId="10" xfId="54" applyFont="1" applyFill="1" applyBorder="1" applyAlignment="1">
      <alignment horizontal="left" vertical="top" wrapText="1"/>
    </xf>
    <xf numFmtId="0" fontId="18" fillId="0" borderId="10" xfId="83" applyFont="1" applyFill="1" applyBorder="1" applyAlignment="1">
      <alignment horizontal="left" vertical="top" wrapText="1"/>
    </xf>
    <xf numFmtId="0" fontId="42" fillId="0" borderId="10" xfId="92" applyFont="1" applyFill="1" applyBorder="1" applyAlignment="1">
      <alignment horizontal="left" vertical="top" wrapText="1"/>
    </xf>
    <xf numFmtId="0" fontId="42" fillId="0" borderId="10" xfId="83" applyFont="1" applyFill="1" applyBorder="1" applyAlignment="1">
      <alignment horizontal="left" vertical="top" wrapText="1"/>
    </xf>
    <xf numFmtId="0" fontId="18" fillId="0" borderId="10" xfId="51" applyFont="1" applyFill="1" applyBorder="1" applyAlignment="1">
      <alignment horizontal="left" vertical="top" wrapText="1"/>
    </xf>
    <xf numFmtId="0" fontId="29" fillId="0" borderId="10" xfId="54" applyFont="1" applyFill="1" applyBorder="1" applyAlignment="1">
      <alignment horizontal="left" vertical="top"/>
    </xf>
    <xf numFmtId="0" fontId="18" fillId="0" borderId="10" xfId="54" applyFont="1" applyFill="1" applyBorder="1" applyAlignment="1">
      <alignment horizontal="left" vertical="top" wrapText="1"/>
    </xf>
    <xf numFmtId="0" fontId="43" fillId="0" borderId="10" xfId="51" applyFont="1" applyFill="1" applyBorder="1" applyAlignment="1">
      <alignment horizontal="left" vertical="top" wrapText="1"/>
    </xf>
    <xf numFmtId="49" fontId="29" fillId="0" borderId="10" xfId="88" applyNumberFormat="1" applyFont="1" applyFill="1" applyBorder="1" applyAlignment="1">
      <alignment horizontal="left" vertical="top"/>
    </xf>
    <xf numFmtId="0" fontId="42" fillId="0" borderId="10" xfId="83" applyFont="1" applyFill="1" applyBorder="1" applyAlignment="1">
      <alignment horizontal="left" vertical="top"/>
    </xf>
    <xf numFmtId="0" fontId="29" fillId="0" borderId="10" xfId="84" applyFont="1" applyFill="1" applyBorder="1" applyAlignment="1" applyProtection="1">
      <alignment horizontal="left" vertical="top" wrapText="1"/>
      <protection locked="0"/>
    </xf>
    <xf numFmtId="0" fontId="29" fillId="0" borderId="10" xfId="84" applyFont="1" applyFill="1" applyBorder="1" applyAlignment="1" applyProtection="1">
      <alignment horizontal="left" vertical="top"/>
      <protection locked="0"/>
    </xf>
    <xf numFmtId="0" fontId="29" fillId="0" borderId="10" xfId="51" applyFont="1" applyFill="1" applyBorder="1" applyAlignment="1">
      <alignment horizontal="left" vertical="top" wrapText="1"/>
    </xf>
    <xf numFmtId="0" fontId="29" fillId="0" borderId="10" xfId="51" applyFont="1" applyFill="1" applyBorder="1" applyAlignment="1">
      <alignment horizontal="left" vertical="top"/>
    </xf>
    <xf numFmtId="0" fontId="43" fillId="0" borderId="10" xfId="51" applyFont="1" applyFill="1" applyBorder="1" applyAlignment="1">
      <alignment horizontal="left" vertical="top"/>
    </xf>
    <xf numFmtId="0" fontId="29" fillId="0" borderId="10" xfId="59" applyFont="1" applyFill="1" applyBorder="1" applyAlignment="1">
      <alignment horizontal="left" vertical="top" wrapText="1"/>
    </xf>
    <xf numFmtId="0" fontId="18" fillId="0" borderId="10" xfId="83" applyFont="1" applyFill="1" applyBorder="1" applyAlignment="1">
      <alignment horizontal="left" vertical="top"/>
    </xf>
    <xf numFmtId="0" fontId="29" fillId="0" borderId="10" xfId="59" applyFont="1" applyFill="1" applyBorder="1" applyAlignment="1">
      <alignment horizontal="left" vertical="top"/>
    </xf>
    <xf numFmtId="0" fontId="29" fillId="0" borderId="10" xfId="88" applyFont="1" applyFill="1" applyBorder="1" applyAlignment="1">
      <alignment horizontal="left" vertical="top" wrapText="1"/>
    </xf>
    <xf numFmtId="0" fontId="29" fillId="0" borderId="10" xfId="62" applyFont="1" applyFill="1" applyBorder="1" applyAlignment="1">
      <alignment horizontal="left" vertical="top" wrapText="1"/>
    </xf>
    <xf numFmtId="0" fontId="43" fillId="0" borderId="10" xfId="63" applyFont="1" applyFill="1" applyBorder="1" applyAlignment="1">
      <alignment horizontal="left" vertical="top" wrapText="1"/>
    </xf>
    <xf numFmtId="189" fontId="43" fillId="0" borderId="10" xfId="64" applyNumberFormat="1" applyFont="1" applyFill="1" applyBorder="1" applyAlignment="1">
      <alignment horizontal="left" vertical="top" wrapText="1"/>
    </xf>
    <xf numFmtId="0" fontId="18" fillId="0" borderId="10" xfId="65" applyFont="1" applyFill="1" applyBorder="1" applyAlignment="1">
      <alignment horizontal="left" vertical="top"/>
    </xf>
    <xf numFmtId="0" fontId="18" fillId="0" borderId="10" xfId="54" applyFont="1" applyFill="1" applyBorder="1" applyAlignment="1">
      <alignment horizontal="left" vertical="top"/>
    </xf>
    <xf numFmtId="0" fontId="42" fillId="0" borderId="10" xfId="51" applyFont="1" applyFill="1" applyBorder="1" applyAlignment="1">
      <alignment horizontal="left" vertical="top" wrapText="1"/>
    </xf>
    <xf numFmtId="0" fontId="42" fillId="0" borderId="10" xfId="51" applyFont="1" applyFill="1" applyBorder="1" applyAlignment="1">
      <alignment horizontal="left" vertical="top"/>
    </xf>
    <xf numFmtId="0" fontId="29" fillId="0" borderId="10" xfId="83" applyFont="1" applyFill="1" applyBorder="1" applyAlignment="1">
      <alignment horizontal="left" vertical="top" wrapText="1"/>
    </xf>
    <xf numFmtId="49" fontId="42" fillId="0" borderId="10" xfId="83" applyNumberFormat="1" applyFont="1" applyFill="1" applyBorder="1" applyAlignment="1">
      <alignment horizontal="left" vertical="top" wrapText="1"/>
    </xf>
    <xf numFmtId="0" fontId="18" fillId="0" borderId="10" xfId="0" applyFont="1" applyFill="1" applyBorder="1" applyAlignment="1">
      <alignment vertical="top" wrapText="1"/>
    </xf>
    <xf numFmtId="0" fontId="1" fillId="0" borderId="0" xfId="83"/>
    <xf numFmtId="0" fontId="23" fillId="0" borderId="0" xfId="84" applyFont="1" applyAlignment="1" applyProtection="1">
      <alignment horizontal="left" vertical="top"/>
      <protection locked="0"/>
    </xf>
    <xf numFmtId="189" fontId="1" fillId="0" borderId="0" xfId="83" applyNumberFormat="1"/>
    <xf numFmtId="189" fontId="1" fillId="0" borderId="0" xfId="83" applyNumberFormat="1" applyFill="1"/>
    <xf numFmtId="43" fontId="1" fillId="0" borderId="0" xfId="85" applyFont="1" applyFill="1"/>
    <xf numFmtId="43" fontId="1" fillId="0" borderId="0" xfId="85" applyFont="1"/>
    <xf numFmtId="188" fontId="1" fillId="0" borderId="0" xfId="83" applyNumberFormat="1"/>
    <xf numFmtId="189" fontId="1" fillId="0" borderId="0" xfId="85" applyNumberFormat="1" applyFont="1" applyFill="1"/>
    <xf numFmtId="0" fontId="1" fillId="0" borderId="0" xfId="83" applyFont="1" applyFill="1"/>
    <xf numFmtId="189" fontId="1" fillId="0" borderId="0" xfId="83" applyNumberFormat="1" applyBorder="1"/>
    <xf numFmtId="43" fontId="1" fillId="0" borderId="0" xfId="85" applyFont="1" applyBorder="1"/>
    <xf numFmtId="0" fontId="45" fillId="0" borderId="0" xfId="86" applyFont="1" applyAlignment="1">
      <alignment horizontal="left" vertical="top"/>
    </xf>
    <xf numFmtId="0" fontId="45" fillId="0" borderId="0" xfId="86" applyFont="1" applyFill="1" applyAlignment="1">
      <alignment horizontal="left" vertical="top"/>
    </xf>
    <xf numFmtId="3" fontId="46" fillId="0" borderId="0" xfId="84" applyNumberFormat="1" applyFont="1"/>
    <xf numFmtId="3" fontId="1" fillId="0" borderId="0" xfId="83" applyNumberFormat="1"/>
    <xf numFmtId="43" fontId="1" fillId="0" borderId="0" xfId="83" applyNumberFormat="1"/>
    <xf numFmtId="189" fontId="24" fillId="0" borderId="0" xfId="47" applyNumberFormat="1" applyFont="1"/>
    <xf numFmtId="0" fontId="44" fillId="0" borderId="0" xfId="51" applyFont="1" applyAlignment="1">
      <alignment horizontal="left" vertical="top"/>
    </xf>
    <xf numFmtId="189" fontId="24" fillId="0" borderId="10" xfId="47" applyNumberFormat="1" applyFont="1" applyFill="1" applyBorder="1"/>
    <xf numFmtId="189" fontId="24" fillId="0" borderId="14" xfId="47" applyNumberFormat="1" applyFont="1" applyFill="1" applyBorder="1"/>
    <xf numFmtId="189" fontId="0" fillId="0" borderId="0" xfId="47" applyNumberFormat="1" applyFont="1"/>
    <xf numFmtId="0" fontId="44" fillId="41" borderId="10" xfId="51" applyFont="1" applyFill="1" applyBorder="1" applyAlignment="1">
      <alignment horizontal="center" vertical="top"/>
    </xf>
    <xf numFmtId="0" fontId="44" fillId="41" borderId="14" xfId="51" applyFont="1" applyFill="1" applyBorder="1" applyAlignment="1">
      <alignment horizontal="center" vertical="top" wrapText="1"/>
    </xf>
    <xf numFmtId="0" fontId="44" fillId="41" borderId="10" xfId="51" applyFont="1" applyFill="1" applyBorder="1" applyAlignment="1">
      <alignment horizontal="center" vertical="top" wrapText="1"/>
    </xf>
    <xf numFmtId="189" fontId="44" fillId="41" borderId="10" xfId="52" applyNumberFormat="1" applyFont="1" applyFill="1" applyBorder="1" applyAlignment="1">
      <alignment horizontal="center" vertical="top" wrapText="1"/>
    </xf>
    <xf numFmtId="0" fontId="35" fillId="41" borderId="10" xfId="51" applyFont="1" applyFill="1" applyBorder="1" applyAlignment="1">
      <alignment horizontal="center" vertical="top" wrapText="1"/>
    </xf>
    <xf numFmtId="189" fontId="44" fillId="41" borderId="10" xfId="53" applyNumberFormat="1" applyFont="1" applyFill="1" applyBorder="1" applyAlignment="1">
      <alignment horizontal="center" vertical="top"/>
    </xf>
    <xf numFmtId="189" fontId="44" fillId="42" borderId="10" xfId="52" applyNumberFormat="1" applyFont="1" applyFill="1" applyBorder="1" applyAlignment="1">
      <alignment horizontal="center" vertical="top" wrapText="1"/>
    </xf>
    <xf numFmtId="0" fontId="27" fillId="41" borderId="10" xfId="83" applyFont="1" applyFill="1" applyBorder="1" applyAlignment="1">
      <alignment horizontal="center" vertical="top" wrapText="1"/>
    </xf>
    <xf numFmtId="49" fontId="18" fillId="0" borderId="10" xfId="54" applyNumberFormat="1" applyFont="1" applyFill="1" applyBorder="1" applyAlignment="1">
      <alignment vertical="top"/>
    </xf>
    <xf numFmtId="0" fontId="42" fillId="0" borderId="10" xfId="54" applyFont="1" applyBorder="1" applyAlignment="1">
      <alignment horizontal="center" vertical="top"/>
    </xf>
    <xf numFmtId="0" fontId="42" fillId="0" borderId="10" xfId="54" applyFont="1" applyBorder="1" applyAlignment="1">
      <alignment horizontal="left" vertical="top" wrapText="1"/>
    </xf>
    <xf numFmtId="0" fontId="43" fillId="0" borderId="10" xfId="51" applyFont="1" applyBorder="1" applyAlignment="1">
      <alignment horizontal="left" vertical="top" wrapText="1"/>
    </xf>
    <xf numFmtId="43" fontId="18" fillId="0" borderId="10" xfId="85" applyFont="1" applyFill="1" applyBorder="1" applyAlignment="1">
      <alignment horizontal="left" vertical="top" wrapText="1"/>
    </xf>
    <xf numFmtId="43" fontId="42" fillId="0" borderId="10" xfId="85" applyFont="1" applyFill="1" applyBorder="1" applyAlignment="1">
      <alignment horizontal="center" vertical="top" wrapText="1"/>
    </xf>
    <xf numFmtId="43" fontId="18" fillId="0" borderId="10" xfId="85" applyFont="1" applyFill="1" applyBorder="1" applyAlignment="1">
      <alignment horizontal="center" vertical="top" wrapText="1"/>
    </xf>
    <xf numFmtId="43" fontId="18" fillId="0" borderId="10" xfId="85" applyFont="1" applyFill="1" applyBorder="1" applyAlignment="1">
      <alignment horizontal="left" vertical="top"/>
    </xf>
    <xf numFmtId="15" fontId="18" fillId="0" borderId="10" xfId="83" applyNumberFormat="1" applyFont="1" applyFill="1" applyBorder="1" applyAlignment="1">
      <alignment horizontal="right" vertical="top" indent="1"/>
    </xf>
    <xf numFmtId="43" fontId="24" fillId="0" borderId="10" xfId="85" applyFont="1" applyFill="1" applyBorder="1" applyAlignment="1">
      <alignment horizontal="center" vertical="top" wrapText="1"/>
    </xf>
    <xf numFmtId="43" fontId="18" fillId="0" borderId="10" xfId="85" applyFont="1" applyFill="1" applyBorder="1" applyAlignment="1">
      <alignment vertical="top"/>
    </xf>
    <xf numFmtId="43" fontId="18" fillId="0" borderId="10" xfId="85" applyFont="1" applyFill="1" applyBorder="1" applyAlignment="1">
      <alignment horizontal="right" vertical="top" wrapText="1"/>
    </xf>
    <xf numFmtId="43" fontId="44" fillId="0" borderId="10" xfId="85" applyFont="1" applyFill="1" applyBorder="1" applyAlignment="1">
      <alignment horizontal="center" vertical="top" wrapText="1"/>
    </xf>
    <xf numFmtId="43" fontId="43" fillId="0" borderId="10" xfId="85" applyFont="1" applyFill="1" applyBorder="1" applyAlignment="1">
      <alignment vertical="top"/>
    </xf>
    <xf numFmtId="0" fontId="35" fillId="0" borderId="10" xfId="51" applyFont="1" applyFill="1" applyBorder="1" applyAlignment="1">
      <alignment horizontal="center" vertical="top" wrapText="1"/>
    </xf>
    <xf numFmtId="0" fontId="44" fillId="0" borderId="10" xfId="51" applyFont="1" applyFill="1" applyBorder="1" applyAlignment="1">
      <alignment horizontal="center" vertical="top"/>
    </xf>
    <xf numFmtId="0" fontId="29" fillId="0" borderId="10" xfId="84" applyFont="1" applyFill="1" applyBorder="1" applyAlignment="1">
      <alignment horizontal="left" vertical="top" wrapText="1"/>
    </xf>
    <xf numFmtId="0" fontId="18" fillId="0" borderId="10" xfId="87" applyFont="1" applyFill="1" applyBorder="1" applyAlignment="1">
      <alignment horizontal="left" vertical="top" wrapText="1"/>
    </xf>
    <xf numFmtId="0" fontId="44" fillId="0" borderId="10" xfId="51" applyFont="1" applyFill="1" applyBorder="1" applyAlignment="1">
      <alignment horizontal="center" vertical="top" wrapText="1"/>
    </xf>
    <xf numFmtId="0" fontId="44" fillId="0" borderId="10" xfId="51" applyFont="1" applyFill="1" applyBorder="1" applyAlignment="1">
      <alignment horizontal="left" vertical="top" wrapText="1"/>
    </xf>
    <xf numFmtId="49" fontId="42" fillId="0" borderId="10" xfId="83" applyNumberFormat="1" applyFont="1" applyFill="1" applyBorder="1" applyAlignment="1">
      <alignment vertical="top"/>
    </xf>
    <xf numFmtId="0" fontId="43" fillId="0" borderId="10" xfId="51" applyFont="1" applyBorder="1" applyAlignment="1">
      <alignment horizontal="center" vertical="top" wrapText="1"/>
    </xf>
    <xf numFmtId="0" fontId="29" fillId="0" borderId="10" xfId="83" applyFont="1" applyFill="1" applyBorder="1" applyAlignment="1">
      <alignment vertical="top" wrapText="1"/>
    </xf>
    <xf numFmtId="43" fontId="42" fillId="0" borderId="10" xfId="85" applyFont="1" applyFill="1" applyBorder="1" applyAlignment="1">
      <alignment horizontal="left" vertical="top" wrapText="1"/>
    </xf>
    <xf numFmtId="15" fontId="18" fillId="39" borderId="10" xfId="83" applyNumberFormat="1" applyFont="1" applyFill="1" applyBorder="1" applyAlignment="1">
      <alignment horizontal="right" vertical="top" indent="1"/>
    </xf>
    <xf numFmtId="43" fontId="18" fillId="0" borderId="10" xfId="85" applyFont="1" applyFill="1" applyBorder="1" applyAlignment="1">
      <alignment horizontal="center" vertical="top"/>
    </xf>
    <xf numFmtId="43" fontId="18" fillId="0" borderId="10" xfId="85" applyFont="1" applyFill="1" applyBorder="1" applyAlignment="1">
      <alignment horizontal="right" vertical="top"/>
    </xf>
    <xf numFmtId="43" fontId="42" fillId="0" borderId="10" xfId="85" applyFont="1" applyFill="1" applyBorder="1" applyAlignment="1">
      <alignment vertical="top"/>
    </xf>
    <xf numFmtId="189" fontId="42" fillId="0" borderId="10" xfId="47" applyNumberFormat="1" applyFont="1" applyFill="1" applyBorder="1" applyAlignment="1">
      <alignment vertical="top"/>
    </xf>
    <xf numFmtId="189" fontId="42" fillId="0" borderId="10" xfId="51" applyNumberFormat="1" applyFont="1" applyFill="1" applyBorder="1" applyAlignment="1">
      <alignment horizontal="center" vertical="top" wrapText="1"/>
    </xf>
    <xf numFmtId="189" fontId="43" fillId="0" borderId="10" xfId="47" applyNumberFormat="1" applyFont="1" applyFill="1" applyBorder="1" applyAlignment="1">
      <alignment horizontal="center" vertical="top" wrapText="1"/>
    </xf>
    <xf numFmtId="49" fontId="42" fillId="0" borderId="10" xfId="83" applyNumberFormat="1" applyFont="1" applyFill="1" applyBorder="1" applyAlignment="1">
      <alignment horizontal="left" vertical="top"/>
    </xf>
    <xf numFmtId="0" fontId="42" fillId="0" borderId="10" xfId="83" applyFont="1" applyFill="1" applyBorder="1" applyAlignment="1">
      <alignment vertical="top" wrapText="1"/>
    </xf>
    <xf numFmtId="43" fontId="42" fillId="0" borderId="10" xfId="85" applyFont="1" applyFill="1" applyBorder="1" applyAlignment="1">
      <alignment vertical="top" wrapText="1"/>
    </xf>
    <xf numFmtId="0" fontId="29" fillId="0" borderId="10" xfId="84" applyFont="1" applyFill="1" applyBorder="1" applyAlignment="1" applyProtection="1">
      <alignment horizontal="center" vertical="top" wrapText="1"/>
      <protection locked="0"/>
    </xf>
    <xf numFmtId="0" fontId="29" fillId="0" borderId="10" xfId="57" applyFont="1" applyFill="1" applyBorder="1" applyAlignment="1" applyProtection="1">
      <alignment vertical="top" wrapText="1"/>
      <protection locked="0"/>
    </xf>
    <xf numFmtId="43" fontId="29" fillId="0" borderId="10" xfId="85" applyFont="1" applyFill="1" applyBorder="1" applyAlignment="1" applyProtection="1">
      <alignment vertical="top"/>
      <protection locked="0"/>
    </xf>
    <xf numFmtId="43" fontId="29" fillId="0" borderId="10" xfId="85" applyFont="1" applyFill="1" applyBorder="1" applyAlignment="1" applyProtection="1">
      <alignment vertical="top" wrapText="1"/>
      <protection locked="0"/>
    </xf>
    <xf numFmtId="0" fontId="29" fillId="0" borderId="10" xfId="84" applyFont="1" applyFill="1" applyBorder="1" applyAlignment="1" applyProtection="1">
      <alignment vertical="top" wrapText="1"/>
      <protection locked="0"/>
    </xf>
    <xf numFmtId="43" fontId="43" fillId="0" borderId="10" xfId="85" applyFont="1" applyFill="1" applyBorder="1" applyAlignment="1">
      <alignment horizontal="left" vertical="top" wrapText="1"/>
    </xf>
    <xf numFmtId="15" fontId="18" fillId="0" borderId="10" xfId="83" applyNumberFormat="1" applyFont="1" applyFill="1" applyBorder="1" applyAlignment="1">
      <alignment horizontal="right" vertical="top"/>
    </xf>
    <xf numFmtId="43" fontId="42" fillId="0" borderId="10" xfId="83" applyNumberFormat="1" applyFont="1" applyFill="1" applyBorder="1" applyAlignment="1">
      <alignment vertical="top" wrapText="1"/>
    </xf>
    <xf numFmtId="189" fontId="43" fillId="0" borderId="10" xfId="53" applyNumberFormat="1" applyFont="1" applyFill="1" applyBorder="1" applyAlignment="1">
      <alignment horizontal="left" vertical="top" wrapText="1"/>
    </xf>
    <xf numFmtId="43" fontId="43" fillId="0" borderId="10" xfId="85" applyFont="1" applyFill="1" applyBorder="1" applyAlignment="1">
      <alignment horizontal="center" vertical="top" wrapText="1"/>
    </xf>
    <xf numFmtId="15" fontId="42" fillId="0" borderId="10" xfId="83" applyNumberFormat="1" applyFont="1" applyFill="1" applyBorder="1" applyAlignment="1">
      <alignment horizontal="right" vertical="top"/>
    </xf>
    <xf numFmtId="43" fontId="35" fillId="0" borderId="10" xfId="85" applyFont="1" applyFill="1" applyBorder="1" applyAlignment="1">
      <alignment horizontal="center" vertical="top" wrapText="1"/>
    </xf>
    <xf numFmtId="0" fontId="29" fillId="0" borderId="10" xfId="83" applyFont="1" applyBorder="1" applyAlignment="1">
      <alignment vertical="top" wrapText="1"/>
    </xf>
    <xf numFmtId="0" fontId="18" fillId="0" borderId="10" xfId="54" applyFont="1" applyFill="1" applyBorder="1" applyAlignment="1">
      <alignment vertical="top"/>
    </xf>
    <xf numFmtId="15" fontId="18" fillId="0" borderId="10" xfId="51" applyNumberFormat="1" applyFont="1" applyFill="1" applyBorder="1" applyAlignment="1">
      <alignment vertical="top"/>
    </xf>
    <xf numFmtId="0" fontId="29" fillId="0" borderId="10" xfId="84" applyFont="1" applyFill="1" applyBorder="1" applyAlignment="1">
      <alignment vertical="top" wrapText="1"/>
    </xf>
    <xf numFmtId="0" fontId="24" fillId="0" borderId="10" xfId="51" applyFont="1" applyFill="1" applyBorder="1" applyAlignment="1">
      <alignment horizontal="center" vertical="top" wrapText="1"/>
    </xf>
    <xf numFmtId="15" fontId="18" fillId="39" borderId="10" xfId="51" applyNumberFormat="1" applyFont="1" applyFill="1" applyBorder="1" applyAlignment="1">
      <alignment vertical="top"/>
    </xf>
    <xf numFmtId="4" fontId="18" fillId="0" borderId="0" xfId="0" applyNumberFormat="1" applyFont="1" applyAlignment="1">
      <alignment vertical="top"/>
    </xf>
    <xf numFmtId="3" fontId="18" fillId="0" borderId="10" xfId="0" applyNumberFormat="1" applyFont="1" applyBorder="1" applyAlignment="1">
      <alignment vertical="top"/>
    </xf>
    <xf numFmtId="49" fontId="43" fillId="0" borderId="10" xfId="51" applyNumberFormat="1" applyFont="1" applyFill="1" applyBorder="1" applyAlignment="1">
      <alignment vertical="top" wrapText="1"/>
    </xf>
    <xf numFmtId="0" fontId="43" fillId="0" borderId="10" xfId="51" applyFont="1" applyBorder="1" applyAlignment="1">
      <alignment horizontal="center" vertical="top"/>
    </xf>
    <xf numFmtId="43" fontId="43" fillId="0" borderId="10" xfId="85" applyFont="1" applyFill="1" applyBorder="1" applyAlignment="1">
      <alignment horizontal="left" vertical="top"/>
    </xf>
    <xf numFmtId="43" fontId="18" fillId="0" borderId="10" xfId="85" applyFont="1" applyFill="1" applyBorder="1" applyAlignment="1">
      <alignment vertical="top" wrapText="1"/>
    </xf>
    <xf numFmtId="43" fontId="42" fillId="0" borderId="10" xfId="85" applyFont="1" applyFill="1" applyBorder="1" applyAlignment="1">
      <alignment horizontal="right" vertical="top"/>
    </xf>
    <xf numFmtId="189" fontId="43" fillId="0" borderId="10" xfId="58" applyNumberFormat="1" applyFont="1" applyFill="1" applyBorder="1" applyAlignment="1">
      <alignment vertical="top"/>
    </xf>
    <xf numFmtId="43" fontId="43" fillId="0" borderId="10" xfId="53" applyFont="1" applyFill="1" applyBorder="1" applyAlignment="1">
      <alignment vertical="top"/>
    </xf>
    <xf numFmtId="0" fontId="42" fillId="0" borderId="10" xfId="51" applyFont="1" applyFill="1" applyBorder="1" applyAlignment="1">
      <alignment horizontal="center" vertical="top"/>
    </xf>
    <xf numFmtId="0" fontId="43" fillId="0" borderId="10" xfId="51" applyFont="1" applyFill="1" applyBorder="1" applyAlignment="1">
      <alignment vertical="top" wrapText="1"/>
    </xf>
    <xf numFmtId="0" fontId="18" fillId="0" borderId="10" xfId="51" applyFont="1" applyFill="1" applyBorder="1" applyAlignment="1">
      <alignment vertical="top" wrapText="1"/>
    </xf>
    <xf numFmtId="15" fontId="18" fillId="0" borderId="10" xfId="83" applyNumberFormat="1" applyFont="1" applyFill="1" applyBorder="1" applyAlignment="1">
      <alignment horizontal="center" vertical="top"/>
    </xf>
    <xf numFmtId="49" fontId="42" fillId="0" borderId="10" xfId="51" applyNumberFormat="1" applyFont="1" applyFill="1" applyBorder="1" applyAlignment="1">
      <alignment vertical="top"/>
    </xf>
    <xf numFmtId="0" fontId="42" fillId="0" borderId="10" xfId="51" applyFont="1" applyBorder="1" applyAlignment="1">
      <alignment horizontal="center" vertical="top"/>
    </xf>
    <xf numFmtId="0" fontId="42" fillId="0" borderId="10" xfId="92" applyFont="1" applyBorder="1" applyAlignment="1">
      <alignment horizontal="left" vertical="top" wrapText="1"/>
    </xf>
    <xf numFmtId="43" fontId="42" fillId="0" borderId="10" xfId="85" applyFont="1" applyFill="1" applyBorder="1" applyAlignment="1">
      <alignment horizontal="left" vertical="top"/>
    </xf>
    <xf numFmtId="187" fontId="42" fillId="0" borderId="10" xfId="51" applyNumberFormat="1" applyFont="1" applyFill="1" applyBorder="1" applyAlignment="1">
      <alignment vertical="top"/>
    </xf>
    <xf numFmtId="0" fontId="43" fillId="0" borderId="10" xfId="51" applyFont="1" applyFill="1" applyBorder="1" applyAlignment="1">
      <alignment horizontal="center" vertical="top"/>
    </xf>
    <xf numFmtId="0" fontId="42" fillId="0" borderId="10" xfId="51" applyFont="1" applyFill="1" applyBorder="1" applyAlignment="1">
      <alignment vertical="top" wrapText="1"/>
    </xf>
    <xf numFmtId="0" fontId="42" fillId="0" borderId="10" xfId="51" applyFont="1" applyFill="1" applyBorder="1" applyAlignment="1">
      <alignment vertical="top"/>
    </xf>
    <xf numFmtId="0" fontId="18" fillId="0" borderId="10" xfId="83" applyFont="1" applyFill="1" applyBorder="1" applyAlignment="1">
      <alignment vertical="top"/>
    </xf>
    <xf numFmtId="0" fontId="18" fillId="0" borderId="10" xfId="59" applyFont="1" applyBorder="1" applyAlignment="1">
      <alignment horizontal="left" vertical="top" wrapText="1"/>
    </xf>
    <xf numFmtId="49" fontId="29" fillId="0" borderId="10" xfId="59" applyNumberFormat="1" applyFont="1" applyFill="1" applyBorder="1" applyAlignment="1">
      <alignment vertical="top" wrapText="1"/>
    </xf>
    <xf numFmtId="0" fontId="18" fillId="0" borderId="10" xfId="92" applyFont="1" applyBorder="1" applyAlignment="1">
      <alignment horizontal="left" vertical="top" wrapText="1"/>
    </xf>
    <xf numFmtId="15" fontId="29" fillId="0" borderId="10" xfId="83" applyNumberFormat="1" applyFont="1" applyFill="1" applyBorder="1" applyAlignment="1">
      <alignment vertical="top"/>
    </xf>
    <xf numFmtId="15" fontId="29" fillId="39" borderId="10" xfId="83" applyNumberFormat="1" applyFont="1" applyFill="1" applyBorder="1" applyAlignment="1">
      <alignment vertical="top"/>
    </xf>
    <xf numFmtId="0" fontId="43" fillId="0" borderId="0" xfId="51" applyFont="1"/>
    <xf numFmtId="0" fontId="43" fillId="0" borderId="0" xfId="51" applyFont="1" applyAlignment="1">
      <alignment vertical="top"/>
    </xf>
    <xf numFmtId="0" fontId="18" fillId="0" borderId="10" xfId="83" applyFont="1" applyBorder="1" applyAlignment="1">
      <alignment horizontal="center" vertical="top"/>
    </xf>
    <xf numFmtId="189" fontId="43" fillId="0" borderId="10" xfId="53" applyNumberFormat="1" applyFont="1" applyFill="1" applyBorder="1" applyAlignment="1">
      <alignment vertical="top"/>
    </xf>
    <xf numFmtId="0" fontId="29" fillId="0" borderId="10" xfId="89" applyFont="1" applyFill="1" applyBorder="1" applyAlignment="1" applyProtection="1">
      <alignment vertical="top" wrapText="1"/>
      <protection locked="0"/>
    </xf>
    <xf numFmtId="0" fontId="18" fillId="0" borderId="10" xfId="54" applyFont="1" applyFill="1" applyBorder="1" applyAlignment="1">
      <alignment vertical="top" wrapText="1"/>
    </xf>
    <xf numFmtId="0" fontId="43" fillId="0" borderId="10" xfId="92" applyFont="1" applyBorder="1" applyAlignment="1">
      <alignment horizontal="left" vertical="top" wrapText="1"/>
    </xf>
    <xf numFmtId="43" fontId="43" fillId="0" borderId="10" xfId="85" applyFont="1" applyFill="1" applyBorder="1" applyAlignment="1">
      <alignment vertical="top" wrapText="1"/>
    </xf>
    <xf numFmtId="0" fontId="43" fillId="0" borderId="10" xfId="112" applyFont="1" applyFill="1" applyBorder="1" applyAlignment="1">
      <alignment vertical="top"/>
    </xf>
    <xf numFmtId="0" fontId="43" fillId="0" borderId="10" xfId="53" applyNumberFormat="1" applyFont="1" applyFill="1" applyBorder="1" applyAlignment="1">
      <alignment horizontal="left" vertical="top" wrapText="1"/>
    </xf>
    <xf numFmtId="49" fontId="43" fillId="0" borderId="10" xfId="51" applyNumberFormat="1" applyFont="1" applyFill="1" applyBorder="1" applyAlignment="1">
      <alignment vertical="top"/>
    </xf>
    <xf numFmtId="0" fontId="43" fillId="0" borderId="10" xfId="51" applyFont="1" applyFill="1" applyBorder="1" applyAlignment="1">
      <alignment vertical="top"/>
    </xf>
    <xf numFmtId="0" fontId="18" fillId="0" borderId="10" xfId="65" applyFont="1" applyFill="1" applyBorder="1" applyAlignment="1">
      <alignment vertical="top"/>
    </xf>
    <xf numFmtId="43" fontId="43" fillId="0" borderId="10" xfId="85" applyFont="1" applyFill="1" applyBorder="1" applyAlignment="1">
      <alignment horizontal="right" vertical="top"/>
    </xf>
    <xf numFmtId="0" fontId="29" fillId="0" borderId="10" xfId="89" applyFont="1" applyFill="1" applyBorder="1" applyAlignment="1">
      <alignment vertical="top" wrapText="1"/>
    </xf>
    <xf numFmtId="0" fontId="29" fillId="0" borderId="10" xfId="88" applyFont="1" applyFill="1" applyBorder="1" applyAlignment="1">
      <alignment vertical="top" wrapText="1"/>
    </xf>
    <xf numFmtId="0" fontId="18" fillId="0" borderId="10" xfId="89" applyFont="1" applyFill="1" applyBorder="1" applyAlignment="1">
      <alignment vertical="top" wrapText="1"/>
    </xf>
    <xf numFmtId="0" fontId="42" fillId="0" borderId="10" xfId="83" applyFont="1" applyBorder="1" applyAlignment="1">
      <alignment horizontal="left" vertical="top" wrapText="1"/>
    </xf>
    <xf numFmtId="43" fontId="42" fillId="0" borderId="10" xfId="85" applyFont="1" applyFill="1" applyBorder="1" applyAlignment="1">
      <alignment horizontal="right" vertical="top" wrapText="1"/>
    </xf>
    <xf numFmtId="43" fontId="18" fillId="0" borderId="10" xfId="85" applyFont="1" applyFill="1" applyBorder="1"/>
    <xf numFmtId="0" fontId="48" fillId="0" borderId="10" xfId="83" applyFont="1" applyFill="1" applyBorder="1" applyAlignment="1">
      <alignment horizontal="left" vertical="top" wrapText="1"/>
    </xf>
    <xf numFmtId="49" fontId="43" fillId="0" borderId="10" xfId="51" applyNumberFormat="1" applyFont="1" applyBorder="1" applyAlignment="1">
      <alignment vertical="top" wrapText="1"/>
    </xf>
    <xf numFmtId="43" fontId="43" fillId="0" borderId="10" xfId="85" applyFont="1" applyFill="1" applyBorder="1" applyAlignment="1">
      <alignment horizontal="right" vertical="top" wrapText="1"/>
    </xf>
    <xf numFmtId="0" fontId="29" fillId="0" borderId="10" xfId="51" applyFont="1" applyBorder="1" applyAlignment="1">
      <alignment horizontal="left" vertical="top" wrapText="1"/>
    </xf>
    <xf numFmtId="0" fontId="43" fillId="0" borderId="10" xfId="51" applyFont="1" applyBorder="1" applyAlignment="1">
      <alignment horizontal="left" vertical="top"/>
    </xf>
    <xf numFmtId="0" fontId="42" fillId="0" borderId="10" xfId="83" applyFont="1" applyBorder="1" applyAlignment="1">
      <alignment horizontal="left" vertical="top"/>
    </xf>
    <xf numFmtId="15" fontId="18" fillId="0" borderId="10" xfId="51" applyNumberFormat="1" applyFont="1" applyBorder="1" applyAlignment="1">
      <alignment vertical="top"/>
    </xf>
    <xf numFmtId="0" fontId="29" fillId="0" borderId="10" xfId="84" applyFont="1" applyBorder="1" applyAlignment="1">
      <alignment horizontal="left" vertical="top" wrapText="1"/>
    </xf>
    <xf numFmtId="0" fontId="43" fillId="0" borderId="10" xfId="51" applyFont="1" applyBorder="1" applyAlignment="1">
      <alignment horizontal="right" vertical="top" wrapText="1"/>
    </xf>
    <xf numFmtId="0" fontId="18" fillId="0" borderId="10" xfId="51" applyFont="1" applyBorder="1" applyAlignment="1">
      <alignment vertical="top" wrapText="1"/>
    </xf>
    <xf numFmtId="49" fontId="42" fillId="0" borderId="10" xfId="83" applyNumberFormat="1" applyFont="1" applyBorder="1" applyAlignment="1">
      <alignment vertical="top"/>
    </xf>
    <xf numFmtId="0" fontId="18" fillId="0" borderId="10" xfId="83" applyFont="1" applyBorder="1" applyAlignment="1">
      <alignment horizontal="left" vertical="top"/>
    </xf>
    <xf numFmtId="15" fontId="18" fillId="0" borderId="10" xfId="83" applyNumberFormat="1" applyFont="1" applyBorder="1" applyAlignment="1">
      <alignment vertical="top"/>
    </xf>
    <xf numFmtId="0" fontId="42" fillId="0" borderId="10" xfId="83" applyFont="1" applyBorder="1" applyAlignment="1">
      <alignment vertical="top" wrapText="1"/>
    </xf>
    <xf numFmtId="49" fontId="42" fillId="33" borderId="0" xfId="83" applyNumberFormat="1" applyFont="1" applyFill="1" applyAlignment="1">
      <alignment vertical="top"/>
    </xf>
    <xf numFmtId="0" fontId="48" fillId="0" borderId="0" xfId="83" applyFont="1" applyAlignment="1">
      <alignment horizontal="center" vertical="top" wrapText="1"/>
    </xf>
    <xf numFmtId="0" fontId="48" fillId="0" borderId="0" xfId="83" applyFont="1" applyAlignment="1">
      <alignment horizontal="left" vertical="top" wrapText="1"/>
    </xf>
    <xf numFmtId="0" fontId="42" fillId="0" borderId="0" xfId="83" applyFont="1" applyAlignment="1">
      <alignment horizontal="left" vertical="top" wrapText="1"/>
    </xf>
    <xf numFmtId="3" fontId="18" fillId="0" borderId="0" xfId="83" applyNumberFormat="1" applyFont="1" applyAlignment="1">
      <alignment vertical="top"/>
    </xf>
    <xf numFmtId="189" fontId="18" fillId="0" borderId="0" xfId="90" applyNumberFormat="1" applyFont="1" applyFill="1" applyBorder="1" applyAlignment="1">
      <alignment vertical="top"/>
    </xf>
    <xf numFmtId="189" fontId="18" fillId="33" borderId="0" xfId="90" applyNumberFormat="1" applyFont="1" applyFill="1" applyBorder="1" applyAlignment="1">
      <alignment vertical="top"/>
    </xf>
    <xf numFmtId="0" fontId="18" fillId="0" borderId="0" xfId="83" applyFont="1" applyAlignment="1">
      <alignment horizontal="right" vertical="top"/>
    </xf>
    <xf numFmtId="0" fontId="18" fillId="0" borderId="0" xfId="83" applyFont="1" applyAlignment="1">
      <alignment horizontal="left" vertical="top"/>
    </xf>
    <xf numFmtId="0" fontId="42" fillId="0" borderId="0" xfId="83" applyFont="1" applyAlignment="1">
      <alignment horizontal="left" vertical="top"/>
    </xf>
    <xf numFmtId="15" fontId="30" fillId="0" borderId="0" xfId="83" applyNumberFormat="1" applyFont="1"/>
    <xf numFmtId="0" fontId="18" fillId="0" borderId="0" xfId="83" applyFont="1"/>
    <xf numFmtId="0" fontId="30" fillId="0" borderId="0" xfId="83" applyFont="1"/>
    <xf numFmtId="43" fontId="30" fillId="0" borderId="0" xfId="83" applyNumberFormat="1" applyFont="1"/>
    <xf numFmtId="189" fontId="43" fillId="0" borderId="0" xfId="53" applyNumberFormat="1" applyFont="1" applyFill="1" applyBorder="1" applyAlignment="1">
      <alignment vertical="top"/>
    </xf>
    <xf numFmtId="189" fontId="42" fillId="0" borderId="0" xfId="53" applyNumberFormat="1" applyFont="1" applyFill="1" applyBorder="1" applyAlignment="1">
      <alignment horizontal="center" vertical="top"/>
    </xf>
    <xf numFmtId="189" fontId="42" fillId="0" borderId="0" xfId="90" applyNumberFormat="1" applyFont="1" applyFill="1" applyBorder="1" applyAlignment="1">
      <alignment vertical="top" wrapText="1"/>
    </xf>
    <xf numFmtId="189" fontId="18" fillId="0" borderId="0" xfId="53" applyNumberFormat="1" applyFont="1" applyFill="1" applyBorder="1" applyAlignment="1">
      <alignment horizontal="right" vertical="top"/>
    </xf>
    <xf numFmtId="3" fontId="18" fillId="0" borderId="0" xfId="83" applyNumberFormat="1" applyFont="1" applyAlignment="1">
      <alignment horizontal="right" vertical="top" wrapText="1"/>
    </xf>
    <xf numFmtId="189" fontId="42" fillId="0" borderId="0" xfId="47" applyNumberFormat="1" applyFont="1" applyFill="1" applyBorder="1" applyAlignment="1">
      <alignment vertical="top"/>
    </xf>
    <xf numFmtId="189" fontId="43" fillId="0" borderId="0" xfId="112" applyNumberFormat="1" applyFont="1" applyAlignment="1">
      <alignment vertical="top"/>
    </xf>
    <xf numFmtId="43" fontId="43" fillId="0" borderId="0" xfId="53" applyFont="1" applyFill="1" applyBorder="1" applyAlignment="1">
      <alignment vertical="top"/>
    </xf>
    <xf numFmtId="0" fontId="42" fillId="0" borderId="0" xfId="51" applyFont="1" applyAlignment="1">
      <alignment horizontal="center" vertical="top"/>
    </xf>
    <xf numFmtId="0" fontId="43" fillId="0" borderId="0" xfId="51" applyFont="1" applyAlignment="1">
      <alignment horizontal="left" vertical="top" wrapText="1"/>
    </xf>
    <xf numFmtId="0" fontId="18" fillId="0" borderId="0" xfId="83" applyFont="1" applyAlignment="1">
      <alignment vertical="top" wrapText="1"/>
    </xf>
    <xf numFmtId="0" fontId="18" fillId="0" borderId="0" xfId="83" applyFont="1" applyAlignment="1">
      <alignment horizontal="left" vertical="top" wrapText="1"/>
    </xf>
    <xf numFmtId="0" fontId="43" fillId="0" borderId="0" xfId="51" applyFont="1" applyAlignment="1">
      <alignment horizontal="right" vertical="top" wrapText="1"/>
    </xf>
    <xf numFmtId="3" fontId="43" fillId="0" borderId="0" xfId="51" applyNumberFormat="1" applyFont="1" applyAlignment="1">
      <alignment horizontal="left" vertical="top" wrapText="1"/>
    </xf>
    <xf numFmtId="189" fontId="18" fillId="0" borderId="0" xfId="90" applyNumberFormat="1" applyFont="1" applyBorder="1" applyAlignment="1">
      <alignment vertical="top"/>
    </xf>
    <xf numFmtId="0" fontId="1" fillId="33" borderId="0" xfId="83" applyFill="1"/>
    <xf numFmtId="0" fontId="49" fillId="0" borderId="0" xfId="51" applyFont="1" applyAlignment="1">
      <alignment vertical="top"/>
    </xf>
    <xf numFmtId="49" fontId="18" fillId="0" borderId="10" xfId="54" applyNumberFormat="1" applyFont="1" applyBorder="1" applyAlignment="1">
      <alignment vertical="top"/>
    </xf>
    <xf numFmtId="43" fontId="43" fillId="33" borderId="10" xfId="85" applyFont="1" applyFill="1" applyBorder="1" applyAlignment="1">
      <alignment horizontal="left" vertical="top" wrapText="1"/>
    </xf>
    <xf numFmtId="0" fontId="29" fillId="0" borderId="10" xfId="54" applyFont="1" applyBorder="1" applyAlignment="1">
      <alignment horizontal="left" vertical="top"/>
    </xf>
    <xf numFmtId="0" fontId="42" fillId="0" borderId="10" xfId="51" applyFont="1" applyBorder="1" applyAlignment="1">
      <alignment horizontal="left" vertical="top" wrapText="1"/>
    </xf>
    <xf numFmtId="0" fontId="24" fillId="0" borderId="10" xfId="51" applyFont="1" applyBorder="1" applyAlignment="1">
      <alignment horizontal="center" vertical="top" wrapText="1"/>
    </xf>
    <xf numFmtId="0" fontId="35" fillId="0" borderId="10" xfId="51" applyFont="1" applyBorder="1" applyAlignment="1">
      <alignment horizontal="center" vertical="top" wrapText="1"/>
    </xf>
    <xf numFmtId="0" fontId="44" fillId="0" borderId="10" xfId="51" applyFont="1" applyBorder="1" applyAlignment="1">
      <alignment horizontal="center" vertical="top"/>
    </xf>
    <xf numFmtId="0" fontId="18" fillId="0" borderId="10" xfId="54" applyFont="1" applyBorder="1" applyAlignment="1">
      <alignment horizontal="left" vertical="top" wrapText="1"/>
    </xf>
    <xf numFmtId="0" fontId="44" fillId="0" borderId="10" xfId="51" applyFont="1" applyBorder="1" applyAlignment="1">
      <alignment horizontal="center" vertical="top" wrapText="1"/>
    </xf>
    <xf numFmtId="43" fontId="42" fillId="33" borderId="10" xfId="85" applyFont="1" applyFill="1" applyBorder="1" applyAlignment="1">
      <alignment horizontal="center" vertical="top" wrapText="1"/>
    </xf>
    <xf numFmtId="0" fontId="18" fillId="0" borderId="10" xfId="89" applyFont="1" applyBorder="1" applyAlignment="1">
      <alignment vertical="top" wrapText="1"/>
    </xf>
    <xf numFmtId="0" fontId="29" fillId="0" borderId="10" xfId="84" applyFont="1" applyBorder="1" applyAlignment="1">
      <alignment vertical="top" wrapText="1"/>
    </xf>
    <xf numFmtId="0" fontId="18" fillId="0" borderId="10" xfId="87" applyFont="1" applyBorder="1" applyAlignment="1">
      <alignment horizontal="left" vertical="top" wrapText="1"/>
    </xf>
    <xf numFmtId="43" fontId="42" fillId="33" borderId="10" xfId="85" applyFont="1" applyFill="1" applyBorder="1" applyAlignment="1">
      <alignment horizontal="right" vertical="top"/>
    </xf>
    <xf numFmtId="49" fontId="42" fillId="0" borderId="10" xfId="51" applyNumberFormat="1" applyFont="1" applyBorder="1" applyAlignment="1">
      <alignment horizontal="right" vertical="top"/>
    </xf>
    <xf numFmtId="189" fontId="43" fillId="0" borderId="10" xfId="53" applyNumberFormat="1" applyFont="1" applyFill="1" applyBorder="1" applyAlignment="1">
      <alignment horizontal="right" vertical="top"/>
    </xf>
    <xf numFmtId="43" fontId="42" fillId="33" borderId="10" xfId="85" applyFont="1" applyFill="1" applyBorder="1" applyAlignment="1">
      <alignment horizontal="left" vertical="top" wrapText="1"/>
    </xf>
    <xf numFmtId="49" fontId="29" fillId="0" borderId="10" xfId="88" applyNumberFormat="1" applyFont="1" applyBorder="1" applyAlignment="1">
      <alignment horizontal="left" vertical="top"/>
    </xf>
    <xf numFmtId="15" fontId="18" fillId="0" borderId="10" xfId="83" applyNumberFormat="1" applyFont="1" applyBorder="1" applyAlignment="1">
      <alignment horizontal="right" vertical="top"/>
    </xf>
    <xf numFmtId="189" fontId="42" fillId="0" borderId="10" xfId="51" applyNumberFormat="1" applyFont="1" applyBorder="1" applyAlignment="1">
      <alignment horizontal="center" vertical="top" wrapText="1"/>
    </xf>
    <xf numFmtId="49" fontId="42" fillId="0" borderId="10" xfId="83" applyNumberFormat="1" applyFont="1" applyBorder="1" applyAlignment="1">
      <alignment horizontal="left" vertical="top"/>
    </xf>
    <xf numFmtId="49" fontId="43" fillId="0" borderId="10" xfId="51" applyNumberFormat="1" applyFont="1" applyBorder="1" applyAlignment="1">
      <alignment vertical="top"/>
    </xf>
    <xf numFmtId="43" fontId="42" fillId="33" borderId="10" xfId="85" applyFont="1" applyFill="1" applyBorder="1" applyAlignment="1">
      <alignment horizontal="right" vertical="top" wrapText="1"/>
    </xf>
    <xf numFmtId="0" fontId="29" fillId="0" borderId="10" xfId="51" applyFont="1" applyBorder="1" applyAlignment="1">
      <alignment horizontal="left" vertical="top"/>
    </xf>
    <xf numFmtId="15" fontId="18" fillId="0" borderId="10" xfId="113" applyNumberFormat="1" applyFont="1" applyBorder="1" applyAlignment="1">
      <alignment horizontal="right" vertical="top" wrapText="1"/>
    </xf>
    <xf numFmtId="0" fontId="43" fillId="0" borderId="10" xfId="51" applyFont="1" applyBorder="1" applyAlignment="1">
      <alignment vertical="top" wrapText="1"/>
    </xf>
    <xf numFmtId="0" fontId="43" fillId="0" borderId="10" xfId="51" applyFont="1" applyBorder="1" applyAlignment="1">
      <alignment vertical="top"/>
    </xf>
    <xf numFmtId="43" fontId="42" fillId="33" borderId="10" xfId="85" applyFont="1" applyFill="1" applyBorder="1" applyAlignment="1">
      <alignment vertical="top"/>
    </xf>
    <xf numFmtId="189" fontId="42" fillId="0" borderId="10" xfId="53" applyNumberFormat="1" applyFont="1" applyFill="1" applyBorder="1" applyAlignment="1">
      <alignment horizontal="right" vertical="top"/>
    </xf>
    <xf numFmtId="43" fontId="43" fillId="33" borderId="10" xfId="85" applyFont="1" applyFill="1" applyBorder="1" applyAlignment="1">
      <alignment vertical="top"/>
    </xf>
    <xf numFmtId="0" fontId="18" fillId="0" borderId="10" xfId="51" applyFont="1" applyBorder="1" applyAlignment="1">
      <alignment horizontal="center" vertical="top"/>
    </xf>
    <xf numFmtId="0" fontId="18" fillId="0" borderId="10" xfId="83" applyFont="1" applyBorder="1" applyAlignment="1">
      <alignment vertical="top" wrapText="1"/>
    </xf>
    <xf numFmtId="0" fontId="18" fillId="0" borderId="10" xfId="51" applyFont="1" applyBorder="1" applyAlignment="1">
      <alignment horizontal="left" vertical="top"/>
    </xf>
    <xf numFmtId="15" fontId="43" fillId="0" borderId="10" xfId="51" applyNumberFormat="1" applyFont="1" applyBorder="1" applyAlignment="1">
      <alignment vertical="top"/>
    </xf>
    <xf numFmtId="0" fontId="18" fillId="0" borderId="10" xfId="51" applyFont="1" applyBorder="1" applyAlignment="1">
      <alignment vertical="top"/>
    </xf>
    <xf numFmtId="0" fontId="1" fillId="39" borderId="0" xfId="83" applyFill="1"/>
    <xf numFmtId="0" fontId="29" fillId="0" borderId="10" xfId="62" applyFont="1" applyBorder="1" applyAlignment="1">
      <alignment horizontal="left" vertical="top" wrapText="1"/>
    </xf>
    <xf numFmtId="0" fontId="43" fillId="0" borderId="10" xfId="62" applyFont="1" applyBorder="1" applyAlignment="1">
      <alignment horizontal="left" vertical="top" wrapText="1"/>
    </xf>
    <xf numFmtId="43" fontId="29" fillId="0" borderId="10" xfId="85" applyFont="1" applyFill="1" applyBorder="1" applyAlignment="1">
      <alignment vertical="top"/>
    </xf>
    <xf numFmtId="43" fontId="29" fillId="33" borderId="10" xfId="85" applyFont="1" applyFill="1" applyBorder="1" applyAlignment="1">
      <alignment vertical="top"/>
    </xf>
    <xf numFmtId="15" fontId="42" fillId="0" borderId="10" xfId="83" applyNumberFormat="1" applyFont="1" applyBorder="1" applyAlignment="1">
      <alignment horizontal="right" vertical="top"/>
    </xf>
    <xf numFmtId="0" fontId="18" fillId="0" borderId="10" xfId="83" applyFont="1" applyBorder="1" applyAlignment="1">
      <alignment horizontal="left" vertical="top" wrapText="1"/>
    </xf>
    <xf numFmtId="43" fontId="18" fillId="33" borderId="10" xfId="85" applyFont="1" applyFill="1" applyBorder="1" applyAlignment="1">
      <alignment horizontal="right" vertical="top" wrapText="1"/>
    </xf>
    <xf numFmtId="0" fontId="29" fillId="0" borderId="10" xfId="88" applyFont="1" applyBorder="1" applyAlignment="1">
      <alignment horizontal="left" vertical="top" wrapText="1"/>
    </xf>
    <xf numFmtId="15" fontId="43" fillId="0" borderId="10" xfId="113" applyNumberFormat="1" applyFont="1" applyBorder="1" applyAlignment="1">
      <alignment horizontal="right" vertical="top" wrapText="1"/>
    </xf>
    <xf numFmtId="43" fontId="35" fillId="35" borderId="10" xfId="85" applyFont="1" applyFill="1" applyBorder="1" applyAlignment="1">
      <alignment horizontal="center" vertical="top" wrapText="1"/>
    </xf>
    <xf numFmtId="43" fontId="35" fillId="33" borderId="10" xfId="85" applyFont="1" applyFill="1" applyBorder="1" applyAlignment="1">
      <alignment horizontal="center" vertical="top" wrapText="1"/>
    </xf>
    <xf numFmtId="0" fontId="18" fillId="0" borderId="10" xfId="67" applyFont="1" applyBorder="1" applyAlignment="1">
      <alignment horizontal="left" vertical="top" wrapText="1"/>
    </xf>
    <xf numFmtId="0" fontId="42" fillId="0" borderId="10" xfId="51" applyFont="1" applyBorder="1" applyAlignment="1">
      <alignment horizontal="left" vertical="top"/>
    </xf>
    <xf numFmtId="189" fontId="42" fillId="0" borderId="10" xfId="53" applyNumberFormat="1" applyFont="1" applyFill="1" applyBorder="1" applyAlignment="1">
      <alignment vertical="top"/>
    </xf>
    <xf numFmtId="43" fontId="42" fillId="0" borderId="10" xfId="53" applyFont="1" applyFill="1" applyBorder="1" applyAlignment="1">
      <alignment vertical="top"/>
    </xf>
    <xf numFmtId="3" fontId="43" fillId="0" borderId="10" xfId="51" applyNumberFormat="1" applyFont="1" applyBorder="1" applyAlignment="1">
      <alignment horizontal="left" vertical="top" wrapText="1"/>
    </xf>
    <xf numFmtId="0" fontId="48" fillId="0" borderId="10" xfId="83" applyFont="1" applyBorder="1" applyAlignment="1">
      <alignment horizontal="center" vertical="top" wrapText="1"/>
    </xf>
    <xf numFmtId="0" fontId="48" fillId="0" borderId="10" xfId="83" applyFont="1" applyBorder="1" applyAlignment="1">
      <alignment horizontal="left" vertical="top" wrapText="1"/>
    </xf>
    <xf numFmtId="3" fontId="43" fillId="0" borderId="10" xfId="51" applyNumberFormat="1" applyFont="1" applyBorder="1" applyAlignment="1">
      <alignment horizontal="right" vertical="top" wrapText="1"/>
    </xf>
    <xf numFmtId="43" fontId="18" fillId="33" borderId="10" xfId="85" applyFont="1" applyFill="1" applyBorder="1" applyAlignment="1">
      <alignment horizontal="left" vertical="top" wrapText="1"/>
    </xf>
    <xf numFmtId="0" fontId="18" fillId="0" borderId="10" xfId="83" applyFont="1" applyBorder="1" applyAlignment="1">
      <alignment vertical="top"/>
    </xf>
    <xf numFmtId="43" fontId="18" fillId="33" borderId="10" xfId="85" applyFont="1" applyFill="1" applyBorder="1" applyAlignment="1">
      <alignment vertical="top"/>
    </xf>
    <xf numFmtId="43" fontId="18" fillId="33" borderId="10" xfId="85" applyFont="1" applyFill="1" applyBorder="1" applyAlignment="1">
      <alignment horizontal="right" vertical="top"/>
    </xf>
    <xf numFmtId="187" fontId="42" fillId="0" borderId="10" xfId="51" applyNumberFormat="1" applyFont="1" applyBorder="1" applyAlignment="1">
      <alignment vertical="top"/>
    </xf>
    <xf numFmtId="0" fontId="42" fillId="0" borderId="10" xfId="51" applyFont="1" applyBorder="1" applyAlignment="1">
      <alignment vertical="top" wrapText="1"/>
    </xf>
    <xf numFmtId="0" fontId="42" fillId="0" borderId="10" xfId="51" applyFont="1" applyBorder="1" applyAlignment="1">
      <alignment vertical="top"/>
    </xf>
    <xf numFmtId="49" fontId="18" fillId="0" borderId="10" xfId="83" applyNumberFormat="1" applyFont="1" applyBorder="1" applyAlignment="1">
      <alignment vertical="top"/>
    </xf>
    <xf numFmtId="189" fontId="43" fillId="0" borderId="10" xfId="51" applyNumberFormat="1" applyFont="1" applyBorder="1" applyAlignment="1">
      <alignment vertical="top"/>
    </xf>
    <xf numFmtId="0" fontId="43" fillId="0" borderId="10" xfId="51" applyFont="1" applyBorder="1"/>
    <xf numFmtId="49" fontId="42" fillId="0" borderId="10" xfId="51" applyNumberFormat="1" applyFont="1" applyBorder="1" applyAlignment="1">
      <alignment vertical="top"/>
    </xf>
    <xf numFmtId="187" fontId="42" fillId="0" borderId="10" xfId="51" applyNumberFormat="1" applyFont="1" applyBorder="1" applyAlignment="1">
      <alignment horizontal="right" vertical="top"/>
    </xf>
    <xf numFmtId="49" fontId="29" fillId="0" borderId="10" xfId="59" applyNumberFormat="1" applyFont="1" applyBorder="1" applyAlignment="1">
      <alignment vertical="top" wrapText="1"/>
    </xf>
    <xf numFmtId="0" fontId="29" fillId="0" borderId="10" xfId="59" applyFont="1" applyBorder="1" applyAlignment="1">
      <alignment horizontal="left" vertical="top" wrapText="1"/>
    </xf>
    <xf numFmtId="0" fontId="29" fillId="0" borderId="10" xfId="59" applyFont="1" applyBorder="1" applyAlignment="1">
      <alignment horizontal="left" vertical="top"/>
    </xf>
    <xf numFmtId="49" fontId="18" fillId="0" borderId="10" xfId="65" applyNumberFormat="1" applyFont="1" applyBorder="1" applyAlignment="1">
      <alignment vertical="top"/>
    </xf>
    <xf numFmtId="0" fontId="18" fillId="0" borderId="10" xfId="65" applyFont="1" applyBorder="1" applyAlignment="1">
      <alignment horizontal="left" vertical="top"/>
    </xf>
    <xf numFmtId="0" fontId="29" fillId="0" borderId="10" xfId="89" applyFont="1" applyBorder="1" applyAlignment="1">
      <alignment vertical="top" wrapText="1"/>
    </xf>
    <xf numFmtId="0" fontId="29" fillId="0" borderId="10" xfId="88" applyFont="1" applyBorder="1" applyAlignment="1">
      <alignment vertical="top" wrapText="1"/>
    </xf>
    <xf numFmtId="43" fontId="18" fillId="34" borderId="10" xfId="85" applyFont="1" applyFill="1" applyBorder="1" applyAlignment="1">
      <alignment vertical="top"/>
    </xf>
    <xf numFmtId="15" fontId="18" fillId="0" borderId="10" xfId="83" applyNumberFormat="1" applyFont="1" applyBorder="1"/>
    <xf numFmtId="15" fontId="29" fillId="0" borderId="10" xfId="83" applyNumberFormat="1" applyFont="1" applyBorder="1" applyAlignment="1">
      <alignment vertical="top"/>
    </xf>
    <xf numFmtId="189" fontId="43" fillId="0" borderId="10" xfId="53" applyNumberFormat="1" applyFont="1" applyFill="1" applyBorder="1" applyAlignment="1">
      <alignment horizontal="right" vertical="top" wrapText="1"/>
    </xf>
    <xf numFmtId="43" fontId="43" fillId="0" borderId="10" xfId="85" applyFont="1" applyFill="1" applyBorder="1" applyAlignment="1">
      <alignment horizontal="center" vertical="top"/>
    </xf>
    <xf numFmtId="0" fontId="18" fillId="0" borderId="10" xfId="54" applyFont="1" applyBorder="1" applyAlignment="1">
      <alignment vertical="top" wrapText="1"/>
    </xf>
    <xf numFmtId="0" fontId="42" fillId="0" borderId="10" xfId="83" applyFont="1" applyBorder="1" applyAlignment="1">
      <alignment horizontal="center" vertical="top" wrapText="1"/>
    </xf>
    <xf numFmtId="189" fontId="43" fillId="0" borderId="10" xfId="53" applyNumberFormat="1" applyFont="1" applyFill="1" applyBorder="1" applyAlignment="1">
      <alignment vertical="top" wrapText="1"/>
    </xf>
    <xf numFmtId="49" fontId="43" fillId="0" borderId="10" xfId="51" applyNumberFormat="1" applyFont="1" applyBorder="1" applyAlignment="1">
      <alignment horizontal="left" vertical="top" wrapText="1"/>
    </xf>
    <xf numFmtId="43" fontId="42" fillId="34" borderId="10" xfId="85" applyFont="1" applyFill="1" applyBorder="1" applyAlignment="1">
      <alignment horizontal="right" vertical="top" wrapText="1"/>
    </xf>
    <xf numFmtId="189" fontId="43" fillId="43" borderId="10" xfId="53" applyNumberFormat="1" applyFont="1" applyFill="1" applyBorder="1" applyAlignment="1">
      <alignment vertical="top"/>
    </xf>
    <xf numFmtId="49" fontId="43" fillId="0" borderId="10" xfId="53" applyNumberFormat="1" applyFont="1" applyFill="1" applyBorder="1" applyAlignment="1">
      <alignment horizontal="left" vertical="top" wrapText="1"/>
    </xf>
    <xf numFmtId="0" fontId="18" fillId="0" borderId="10" xfId="54" applyFont="1" applyBorder="1" applyAlignment="1">
      <alignment horizontal="left" vertical="top"/>
    </xf>
    <xf numFmtId="0" fontId="18" fillId="0" borderId="10" xfId="68" applyFont="1" applyBorder="1" applyAlignment="1">
      <alignment horizontal="center" vertical="top" wrapText="1"/>
    </xf>
    <xf numFmtId="0" fontId="29" fillId="0" borderId="10" xfId="68" applyFont="1" applyBorder="1" applyAlignment="1">
      <alignment horizontal="left" vertical="top" wrapText="1"/>
    </xf>
    <xf numFmtId="0" fontId="18" fillId="0" borderId="10" xfId="61" applyFont="1" applyBorder="1" applyAlignment="1">
      <alignment horizontal="left" vertical="top" wrapText="1"/>
    </xf>
    <xf numFmtId="49" fontId="43" fillId="0" borderId="10" xfId="69" applyNumberFormat="1" applyFont="1" applyBorder="1" applyAlignment="1">
      <alignment vertical="top" wrapText="1"/>
    </xf>
    <xf numFmtId="0" fontId="43" fillId="0" borderId="10" xfId="69" applyFont="1" applyBorder="1" applyAlignment="1">
      <alignment horizontal="center" vertical="top" wrapText="1"/>
    </xf>
    <xf numFmtId="0" fontId="43" fillId="0" borderId="10" xfId="69" applyFont="1" applyBorder="1" applyAlignment="1">
      <alignment horizontal="left" vertical="top" wrapText="1"/>
    </xf>
    <xf numFmtId="43" fontId="43" fillId="34" borderId="10" xfId="85" applyFont="1" applyFill="1" applyBorder="1" applyAlignment="1">
      <alignment vertical="top" wrapText="1"/>
    </xf>
    <xf numFmtId="43" fontId="43" fillId="33" borderId="10" xfId="85" applyFont="1" applyFill="1" applyBorder="1" applyAlignment="1">
      <alignment vertical="top" wrapText="1"/>
    </xf>
    <xf numFmtId="43" fontId="50" fillId="0" borderId="10" xfId="85" applyFont="1" applyFill="1" applyBorder="1" applyAlignment="1">
      <alignment vertical="top" wrapText="1"/>
    </xf>
    <xf numFmtId="43" fontId="43" fillId="0" borderId="10" xfId="58" applyFont="1" applyFill="1" applyBorder="1" applyAlignment="1">
      <alignment vertical="top" wrapText="1"/>
    </xf>
    <xf numFmtId="0" fontId="43" fillId="0" borderId="10" xfId="69" applyFont="1" applyBorder="1" applyAlignment="1">
      <alignment vertical="top" wrapText="1"/>
    </xf>
    <xf numFmtId="0" fontId="43" fillId="0" borderId="10" xfId="69" applyFont="1" applyBorder="1" applyAlignment="1">
      <alignment horizontal="right" vertical="top" wrapText="1"/>
    </xf>
    <xf numFmtId="0" fontId="51" fillId="0" borderId="0" xfId="83" applyFont="1"/>
    <xf numFmtId="189" fontId="24" fillId="40" borderId="12" xfId="47" applyNumberFormat="1" applyFont="1" applyFill="1" applyBorder="1" applyAlignment="1">
      <alignment horizontal="center" vertical="top"/>
    </xf>
    <xf numFmtId="0" fontId="29" fillId="0" borderId="10" xfId="54" applyFont="1" applyFill="1" applyBorder="1" applyAlignment="1">
      <alignment vertical="top" wrapText="1"/>
    </xf>
    <xf numFmtId="0" fontId="0" fillId="0" borderId="0" xfId="0" applyAlignment="1">
      <alignment vertical="center" wrapText="1"/>
    </xf>
    <xf numFmtId="49" fontId="29" fillId="0" borderId="10" xfId="59" applyNumberFormat="1" applyFont="1" applyFill="1" applyBorder="1" applyAlignment="1">
      <alignment vertical="top"/>
    </xf>
    <xf numFmtId="189" fontId="37" fillId="34" borderId="10" xfId="52" applyNumberFormat="1" applyFont="1" applyFill="1" applyBorder="1" applyAlignment="1">
      <alignment horizontal="center" vertical="top" wrapText="1"/>
    </xf>
    <xf numFmtId="3" fontId="43" fillId="0" borderId="10" xfId="51" applyNumberFormat="1" applyFont="1" applyFill="1" applyBorder="1" applyAlignment="1">
      <alignment horizontal="right" vertical="top" wrapText="1"/>
    </xf>
    <xf numFmtId="0" fontId="0" fillId="0" borderId="0" xfId="83" applyFont="1" applyAlignment="1">
      <alignment wrapText="1"/>
    </xf>
    <xf numFmtId="43" fontId="18" fillId="0" borderId="10" xfId="83" applyNumberFormat="1" applyFont="1" applyBorder="1" applyAlignment="1">
      <alignment vertical="top"/>
    </xf>
    <xf numFmtId="189" fontId="36" fillId="0" borderId="0" xfId="47" applyNumberFormat="1" applyFont="1" applyFill="1"/>
    <xf numFmtId="0" fontId="44" fillId="38" borderId="10" xfId="51" applyFont="1" applyFill="1" applyBorder="1" applyAlignment="1">
      <alignment horizontal="center" vertical="top" wrapText="1"/>
    </xf>
    <xf numFmtId="0" fontId="44" fillId="37" borderId="10" xfId="51" applyFont="1" applyFill="1" applyBorder="1" applyAlignment="1">
      <alignment horizontal="center" vertical="top" wrapText="1"/>
    </xf>
    <xf numFmtId="0" fontId="44" fillId="44" borderId="10" xfId="51" applyFont="1" applyFill="1" applyBorder="1" applyAlignment="1">
      <alignment horizontal="center" vertical="top" wrapText="1"/>
    </xf>
    <xf numFmtId="43" fontId="18" fillId="0" borderId="10" xfId="83" applyNumberFormat="1" applyFont="1" applyFill="1" applyBorder="1" applyAlignment="1">
      <alignment vertical="top"/>
    </xf>
    <xf numFmtId="43" fontId="24" fillId="0" borderId="11" xfId="85" applyFont="1" applyFill="1" applyBorder="1" applyAlignment="1">
      <alignment horizontal="center" vertical="top" wrapText="1"/>
    </xf>
    <xf numFmtId="43" fontId="18" fillId="0" borderId="11" xfId="85" applyFont="1" applyFill="1" applyBorder="1" applyAlignment="1">
      <alignment vertical="top"/>
    </xf>
    <xf numFmtId="43" fontId="43" fillId="0" borderId="11" xfId="85" applyFont="1" applyFill="1" applyBorder="1" applyAlignment="1">
      <alignment vertical="top"/>
    </xf>
    <xf numFmtId="0" fontId="18" fillId="0" borderId="11" xfId="85" applyNumberFormat="1" applyFont="1" applyFill="1" applyBorder="1" applyAlignment="1">
      <alignment vertical="top" wrapText="1"/>
    </xf>
    <xf numFmtId="43" fontId="18" fillId="0" borderId="11" xfId="85" applyFont="1" applyFill="1" applyBorder="1" applyAlignment="1">
      <alignment vertical="top" wrapText="1"/>
    </xf>
    <xf numFmtId="43" fontId="24" fillId="0" borderId="0" xfId="85" applyFont="1" applyFill="1" applyBorder="1" applyAlignment="1">
      <alignment horizontal="center" vertical="top" wrapText="1"/>
    </xf>
    <xf numFmtId="43" fontId="18" fillId="0" borderId="0" xfId="85" applyFont="1" applyFill="1" applyBorder="1" applyAlignment="1">
      <alignment vertical="top"/>
    </xf>
    <xf numFmtId="43" fontId="43" fillId="0" borderId="0" xfId="85" applyFont="1" applyFill="1" applyBorder="1" applyAlignment="1">
      <alignment vertical="top"/>
    </xf>
    <xf numFmtId="0" fontId="35" fillId="0" borderId="11" xfId="51" applyFont="1" applyFill="1" applyBorder="1" applyAlignment="1">
      <alignment horizontal="center" vertical="top" wrapText="1"/>
    </xf>
    <xf numFmtId="0" fontId="24" fillId="0" borderId="0" xfId="83" applyFont="1" applyFill="1" applyAlignment="1">
      <alignment vertical="top"/>
    </xf>
    <xf numFmtId="0" fontId="44" fillId="38" borderId="10" xfId="51" applyFont="1" applyFill="1" applyBorder="1" applyAlignment="1">
      <alignment horizontal="center" vertical="top" wrapText="1"/>
    </xf>
    <xf numFmtId="0" fontId="42" fillId="0" borderId="10" xfId="54" applyFont="1" applyFill="1" applyBorder="1" applyAlignment="1">
      <alignment horizontal="center" vertical="top"/>
    </xf>
    <xf numFmtId="0" fontId="43" fillId="0" borderId="10" xfId="51" applyFont="1" applyFill="1" applyBorder="1" applyAlignment="1">
      <alignment horizontal="center" vertical="top" wrapText="1"/>
    </xf>
    <xf numFmtId="0" fontId="18" fillId="0" borderId="10" xfId="83" applyFont="1" applyFill="1" applyBorder="1" applyAlignment="1">
      <alignment horizontal="center" vertical="top"/>
    </xf>
    <xf numFmtId="0" fontId="43" fillId="0" borderId="10" xfId="61" applyFont="1" applyFill="1" applyBorder="1" applyAlignment="1">
      <alignment horizontal="center" vertical="top" wrapText="1"/>
    </xf>
    <xf numFmtId="0" fontId="29" fillId="0" borderId="10" xfId="83" applyFont="1" applyFill="1" applyBorder="1" applyAlignment="1">
      <alignment horizontal="center" vertical="top" wrapText="1"/>
    </xf>
    <xf numFmtId="0" fontId="48" fillId="0" borderId="14" xfId="83" applyFont="1" applyFill="1" applyBorder="1" applyAlignment="1">
      <alignment horizontal="center" vertical="top" wrapText="1"/>
    </xf>
    <xf numFmtId="49" fontId="42" fillId="0" borderId="10" xfId="83" applyNumberFormat="1" applyFont="1" applyFill="1" applyBorder="1" applyAlignment="1">
      <alignment horizontal="center" vertical="top" wrapText="1"/>
    </xf>
    <xf numFmtId="0" fontId="34" fillId="0" borderId="0" xfId="83" applyFont="1" applyFill="1"/>
    <xf numFmtId="14" fontId="18" fillId="0" borderId="10" xfId="51" applyNumberFormat="1" applyFont="1" applyFill="1" applyBorder="1" applyAlignment="1">
      <alignment horizontal="center" vertical="top" wrapText="1"/>
    </xf>
    <xf numFmtId="0" fontId="1" fillId="0" borderId="0" xfId="83" applyFill="1"/>
    <xf numFmtId="189" fontId="24" fillId="0" borderId="0" xfId="47" applyNumberFormat="1" applyFont="1" applyFill="1"/>
    <xf numFmtId="0" fontId="44" fillId="39" borderId="10" xfId="51" applyFont="1" applyFill="1" applyBorder="1" applyAlignment="1">
      <alignment horizontal="left" vertical="top" wrapText="1"/>
    </xf>
    <xf numFmtId="0" fontId="42" fillId="39" borderId="10" xfId="83" applyFont="1" applyFill="1" applyBorder="1" applyAlignment="1">
      <alignment vertical="top" wrapText="1"/>
    </xf>
    <xf numFmtId="0" fontId="18" fillId="39" borderId="10" xfId="51" applyFont="1" applyFill="1" applyBorder="1" applyAlignment="1">
      <alignment vertical="top" wrapText="1"/>
    </xf>
    <xf numFmtId="0" fontId="29" fillId="0" borderId="10" xfId="0" applyFont="1" applyFill="1" applyBorder="1" applyAlignment="1">
      <alignment vertical="top" wrapText="1"/>
    </xf>
    <xf numFmtId="187" fontId="18" fillId="0" borderId="10" xfId="115" applyNumberFormat="1" applyFont="1" applyFill="1" applyBorder="1" applyAlignment="1">
      <alignment horizontal="right" vertical="top"/>
    </xf>
    <xf numFmtId="189" fontId="18" fillId="0" borderId="10" xfId="53" applyNumberFormat="1" applyFont="1" applyFill="1" applyBorder="1" applyAlignment="1">
      <alignment horizontal="right" vertical="top"/>
    </xf>
    <xf numFmtId="43" fontId="42" fillId="39" borderId="10" xfId="85" applyFont="1" applyFill="1" applyBorder="1" applyAlignment="1">
      <alignment vertical="top" wrapText="1"/>
    </xf>
    <xf numFmtId="0" fontId="24" fillId="39" borderId="10" xfId="51" applyFont="1" applyFill="1" applyBorder="1" applyAlignment="1">
      <alignment vertical="top" wrapText="1"/>
    </xf>
    <xf numFmtId="43" fontId="43" fillId="0" borderId="0" xfId="51" applyNumberFormat="1" applyFont="1"/>
    <xf numFmtId="43" fontId="43" fillId="0" borderId="0" xfId="51" applyNumberFormat="1" applyFont="1" applyAlignment="1">
      <alignment vertical="top"/>
    </xf>
    <xf numFmtId="43" fontId="24" fillId="35" borderId="10" xfId="85" applyFont="1" applyFill="1" applyBorder="1" applyAlignment="1">
      <alignment horizontal="center" vertical="top" wrapText="1"/>
    </xf>
    <xf numFmtId="0" fontId="57" fillId="0" borderId="0" xfId="0" applyFont="1" applyFill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1" fillId="44" borderId="10" xfId="0" applyFont="1" applyFill="1" applyBorder="1" applyAlignment="1">
      <alignment horizontal="center" vertical="center" wrapText="1"/>
    </xf>
    <xf numFmtId="0" fontId="61" fillId="44" borderId="11" xfId="0" applyFont="1" applyFill="1" applyBorder="1" applyAlignment="1">
      <alignment horizontal="center" vertical="center" wrapText="1"/>
    </xf>
    <xf numFmtId="189" fontId="63" fillId="44" borderId="10" xfId="42" applyNumberFormat="1" applyFont="1" applyFill="1" applyBorder="1" applyAlignment="1">
      <alignment horizontal="center" vertical="center" wrapText="1"/>
    </xf>
    <xf numFmtId="189" fontId="61" fillId="36" borderId="11" xfId="42" applyNumberFormat="1" applyFont="1" applyFill="1" applyBorder="1" applyAlignment="1">
      <alignment horizontal="center" vertical="center" wrapText="1"/>
    </xf>
    <xf numFmtId="189" fontId="61" fillId="36" borderId="10" xfId="42" applyNumberFormat="1" applyFont="1" applyFill="1" applyBorder="1" applyAlignment="1">
      <alignment horizontal="center" vertical="center" wrapText="1"/>
    </xf>
    <xf numFmtId="0" fontId="57" fillId="0" borderId="0" xfId="0" applyFont="1" applyAlignment="1">
      <alignment vertical="center"/>
    </xf>
    <xf numFmtId="0" fontId="57" fillId="0" borderId="0" xfId="0" applyFont="1" applyFill="1" applyAlignment="1">
      <alignment vertical="center"/>
    </xf>
    <xf numFmtId="189" fontId="57" fillId="0" borderId="0" xfId="42" applyNumberFormat="1" applyFont="1" applyAlignment="1">
      <alignment vertical="center"/>
    </xf>
    <xf numFmtId="189" fontId="61" fillId="0" borderId="0" xfId="42" applyNumberFormat="1" applyFont="1" applyFill="1" applyAlignment="1">
      <alignment vertical="center"/>
    </xf>
    <xf numFmtId="43" fontId="57" fillId="0" borderId="0" xfId="0" applyNumberFormat="1" applyFont="1" applyFill="1" applyBorder="1" applyAlignment="1">
      <alignment horizontal="left" vertical="center" wrapText="1"/>
    </xf>
    <xf numFmtId="189" fontId="57" fillId="0" borderId="0" xfId="0" applyNumberFormat="1" applyFont="1" applyAlignment="1">
      <alignment vertical="center"/>
    </xf>
    <xf numFmtId="0" fontId="62" fillId="0" borderId="0" xfId="116" applyFont="1" applyAlignment="1">
      <alignment vertical="center"/>
    </xf>
    <xf numFmtId="0" fontId="57" fillId="0" borderId="10" xfId="0" applyFont="1" applyFill="1" applyBorder="1" applyAlignment="1">
      <alignment horizontal="center" vertical="center" wrapText="1"/>
    </xf>
    <xf numFmtId="0" fontId="57" fillId="0" borderId="10" xfId="0" applyFont="1" applyFill="1" applyBorder="1" applyAlignment="1">
      <alignment horizontal="left" vertical="center" wrapText="1"/>
    </xf>
    <xf numFmtId="0" fontId="57" fillId="0" borderId="10" xfId="0" applyFont="1" applyFill="1" applyBorder="1" applyAlignment="1">
      <alignment vertical="center" wrapText="1"/>
    </xf>
    <xf numFmtId="43" fontId="57" fillId="0" borderId="10" xfId="42" applyFont="1" applyFill="1" applyBorder="1" applyAlignment="1">
      <alignment vertical="center" wrapText="1"/>
    </xf>
    <xf numFmtId="189" fontId="57" fillId="0" borderId="10" xfId="42" applyNumberFormat="1" applyFont="1" applyFill="1" applyBorder="1" applyAlignment="1">
      <alignment vertical="center" wrapText="1"/>
    </xf>
    <xf numFmtId="0" fontId="57" fillId="0" borderId="0" xfId="0" applyFont="1" applyFill="1" applyAlignment="1">
      <alignment vertical="center" wrapText="1"/>
    </xf>
    <xf numFmtId="0" fontId="58" fillId="0" borderId="0" xfId="44" applyFont="1" applyAlignment="1" applyProtection="1">
      <alignment horizontal="left" vertical="center"/>
      <protection locked="0"/>
    </xf>
    <xf numFmtId="0" fontId="59" fillId="0" borderId="0" xfId="0" applyFont="1" applyAlignment="1">
      <alignment vertical="center"/>
    </xf>
    <xf numFmtId="49" fontId="59" fillId="0" borderId="0" xfId="42" applyNumberFormat="1" applyFont="1" applyFill="1" applyBorder="1" applyAlignment="1">
      <alignment horizontal="left" vertical="center" wrapText="1"/>
    </xf>
    <xf numFmtId="0" fontId="59" fillId="0" borderId="0" xfId="0" applyFont="1" applyFill="1" applyAlignment="1">
      <alignment vertical="center"/>
    </xf>
    <xf numFmtId="0" fontId="60" fillId="0" borderId="0" xfId="0" applyFont="1" applyFill="1" applyBorder="1" applyAlignment="1">
      <alignment horizontal="left" vertical="center" wrapText="1"/>
    </xf>
    <xf numFmtId="190" fontId="59" fillId="0" borderId="0" xfId="0" applyNumberFormat="1" applyFont="1" applyFill="1" applyBorder="1" applyAlignment="1">
      <alignment vertical="center" wrapText="1"/>
    </xf>
    <xf numFmtId="189" fontId="60" fillId="0" borderId="0" xfId="42" applyNumberFormat="1" applyFont="1" applyFill="1" applyBorder="1" applyAlignment="1">
      <alignment horizontal="left" vertical="center" wrapText="1"/>
    </xf>
    <xf numFmtId="189" fontId="59" fillId="0" borderId="0" xfId="42" applyNumberFormat="1" applyFont="1" applyAlignment="1">
      <alignment vertical="center"/>
    </xf>
    <xf numFmtId="0" fontId="60" fillId="0" borderId="0" xfId="0" applyFont="1" applyFill="1" applyBorder="1" applyAlignment="1">
      <alignment horizontal="left" vertical="center"/>
    </xf>
    <xf numFmtId="189" fontId="60" fillId="0" borderId="0" xfId="42" applyNumberFormat="1" applyFont="1" applyAlignment="1">
      <alignment vertical="center"/>
    </xf>
    <xf numFmtId="43" fontId="59" fillId="0" borderId="0" xfId="42" applyFont="1" applyFill="1" applyBorder="1" applyAlignment="1">
      <alignment horizontal="left" vertical="center" wrapText="1"/>
    </xf>
    <xf numFmtId="0" fontId="44" fillId="37" borderId="10" xfId="51" applyFont="1" applyFill="1" applyBorder="1" applyAlignment="1">
      <alignment horizontal="center" vertical="top" wrapText="1"/>
    </xf>
    <xf numFmtId="0" fontId="44" fillId="44" borderId="10" xfId="51" applyFont="1" applyFill="1" applyBorder="1" applyAlignment="1">
      <alignment horizontal="center" vertical="top" wrapText="1"/>
    </xf>
    <xf numFmtId="0" fontId="44" fillId="38" borderId="10" xfId="51" applyFont="1" applyFill="1" applyBorder="1" applyAlignment="1">
      <alignment horizontal="center" vertical="top" wrapText="1"/>
    </xf>
    <xf numFmtId="0" fontId="44" fillId="38" borderId="11" xfId="51" applyFont="1" applyFill="1" applyBorder="1" applyAlignment="1">
      <alignment horizontal="center" vertical="top" wrapText="1"/>
    </xf>
    <xf numFmtId="0" fontId="44" fillId="38" borderId="12" xfId="51" applyFont="1" applyFill="1" applyBorder="1" applyAlignment="1">
      <alignment horizontal="center" vertical="top" wrapText="1"/>
    </xf>
    <xf numFmtId="0" fontId="44" fillId="38" borderId="13" xfId="51" applyFont="1" applyFill="1" applyBorder="1" applyAlignment="1">
      <alignment horizontal="center" vertical="top" wrapText="1"/>
    </xf>
    <xf numFmtId="0" fontId="24" fillId="40" borderId="10" xfId="83" applyFont="1" applyFill="1" applyBorder="1" applyAlignment="1">
      <alignment horizontal="center" vertical="top"/>
    </xf>
    <xf numFmtId="0" fontId="24" fillId="40" borderId="11" xfId="83" applyFont="1" applyFill="1" applyBorder="1" applyAlignment="1">
      <alignment horizontal="center" vertical="top"/>
    </xf>
    <xf numFmtId="0" fontId="24" fillId="40" borderId="12" xfId="83" applyFont="1" applyFill="1" applyBorder="1" applyAlignment="1">
      <alignment horizontal="center" vertical="top"/>
    </xf>
    <xf numFmtId="0" fontId="24" fillId="40" borderId="13" xfId="83" applyFont="1" applyFill="1" applyBorder="1" applyAlignment="1">
      <alignment horizontal="center" vertical="top"/>
    </xf>
    <xf numFmtId="189" fontId="24" fillId="40" borderId="11" xfId="47" applyNumberFormat="1" applyFont="1" applyFill="1" applyBorder="1" applyAlignment="1">
      <alignment horizontal="center" vertical="top"/>
    </xf>
    <xf numFmtId="189" fontId="24" fillId="40" borderId="12" xfId="47" applyNumberFormat="1" applyFont="1" applyFill="1" applyBorder="1" applyAlignment="1">
      <alignment horizontal="center" vertical="top"/>
    </xf>
    <xf numFmtId="189" fontId="24" fillId="40" borderId="13" xfId="47" applyNumberFormat="1" applyFont="1" applyFill="1" applyBorder="1" applyAlignment="1">
      <alignment horizontal="center" vertical="top"/>
    </xf>
    <xf numFmtId="189" fontId="54" fillId="40" borderId="11" xfId="47" applyNumberFormat="1" applyFont="1" applyFill="1" applyBorder="1" applyAlignment="1">
      <alignment horizontal="center" vertical="top"/>
    </xf>
    <xf numFmtId="189" fontId="54" fillId="40" borderId="12" xfId="47" applyNumberFormat="1" applyFont="1" applyFill="1" applyBorder="1" applyAlignment="1">
      <alignment horizontal="center" vertical="top"/>
    </xf>
    <xf numFmtId="189" fontId="54" fillId="40" borderId="13" xfId="47" applyNumberFormat="1" applyFont="1" applyFill="1" applyBorder="1" applyAlignment="1">
      <alignment horizontal="center" vertical="top"/>
    </xf>
  </cellXfs>
  <cellStyles count="12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omma 10 3" xfId="98" xr:uid="{00000000-0005-0000-0000-000012000000}"/>
    <cellStyle name="Comma 2" xfId="107" xr:uid="{00000000-0005-0000-0000-000013000000}"/>
    <cellStyle name="Comma 2 11" xfId="81" xr:uid="{00000000-0005-0000-0000-000014000000}"/>
    <cellStyle name="Comma 2 12 2" xfId="118" xr:uid="{00000000-0005-0000-0000-000015000000}"/>
    <cellStyle name="Comma 2 2 2 2" xfId="108" xr:uid="{00000000-0005-0000-0000-000016000000}"/>
    <cellStyle name="Comma 3" xfId="101" xr:uid="{00000000-0005-0000-0000-000017000000}"/>
    <cellStyle name="Comma 4 3 2 2 2 2 2" xfId="58" xr:uid="{00000000-0005-0000-0000-000018000000}"/>
    <cellStyle name="Comma 6 3" xfId="95" xr:uid="{00000000-0005-0000-0000-000019000000}"/>
    <cellStyle name="Comma 9 2 3 2 2 2 2" xfId="64" xr:uid="{00000000-0005-0000-0000-00001A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16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3" xfId="99" xr:uid="{00000000-0005-0000-0000-00001C000000}"/>
    <cellStyle name="Normal 2" xfId="106" xr:uid="{00000000-0005-0000-0000-00001D000000}"/>
    <cellStyle name="Normal 2 2" xfId="79" xr:uid="{00000000-0005-0000-0000-00001E000000}"/>
    <cellStyle name="Normal 2 2 2" xfId="115" xr:uid="{00000000-0005-0000-0000-00001F000000}"/>
    <cellStyle name="Normal 2 2 2 2 2" xfId="69" xr:uid="{00000000-0005-0000-0000-000020000000}"/>
    <cellStyle name="Normal 2 4" xfId="109" xr:uid="{00000000-0005-0000-0000-000021000000}"/>
    <cellStyle name="Normal 3" xfId="82" xr:uid="{00000000-0005-0000-0000-000022000000}"/>
    <cellStyle name="Normal 3 4" xfId="100" xr:uid="{00000000-0005-0000-0000-000023000000}"/>
    <cellStyle name="Normal 4 3" xfId="119" xr:uid="{00000000-0005-0000-0000-000024000000}"/>
    <cellStyle name="Normal_mask" xfId="92" xr:uid="{00000000-0005-0000-0000-000025000000}"/>
    <cellStyle name="Note" xfId="15" builtinId="10" customBuiltin="1"/>
    <cellStyle name="Output" xfId="10" builtinId="21" customBuiltin="1"/>
    <cellStyle name="Style 1 3" xfId="63" xr:uid="{00000000-0005-0000-0000-000026000000}"/>
    <cellStyle name="Title" xfId="1" builtinId="15" customBuiltin="1"/>
    <cellStyle name="Total" xfId="17" builtinId="25" customBuiltin="1"/>
    <cellStyle name="Warning Text" xfId="14" builtinId="11" customBuiltin="1"/>
    <cellStyle name="เครื่องหมายจุลภาค 10" xfId="96" xr:uid="{00000000-0005-0000-0000-00002A000000}"/>
    <cellStyle name="เครื่องหมายจุลภาค 2" xfId="76" xr:uid="{00000000-0005-0000-0000-00002B000000}"/>
    <cellStyle name="เครื่องหมายจุลภาค 2 2 2" xfId="97" xr:uid="{00000000-0005-0000-0000-00002C000000}"/>
    <cellStyle name="เครื่องหมายจุลภาค 2 3 2 2 2" xfId="53" xr:uid="{00000000-0005-0000-0000-00002D000000}"/>
    <cellStyle name="เครื่องหมายจุลภาค 2 4" xfId="91" xr:uid="{00000000-0005-0000-0000-00002E000000}"/>
    <cellStyle name="เครื่องหมายจุลภาค 22 2 2 2 2 2" xfId="52" xr:uid="{00000000-0005-0000-0000-00002F000000}"/>
    <cellStyle name="เครื่องหมายจุลภาค 3" xfId="114" xr:uid="{00000000-0005-0000-0000-000030000000}"/>
    <cellStyle name="เครื่องหมายจุลภาค 3 2" xfId="46" xr:uid="{00000000-0005-0000-0000-000031000000}"/>
    <cellStyle name="เครื่องหมายจุลภาค 3 2 3" xfId="48" xr:uid="{00000000-0005-0000-0000-000032000000}"/>
    <cellStyle name="เครื่องหมายจุลภาค 4" xfId="111" xr:uid="{00000000-0005-0000-0000-000033000000}"/>
    <cellStyle name="เครื่องหมายจุลภาค 4 2 3" xfId="47" xr:uid="{00000000-0005-0000-0000-000034000000}"/>
    <cellStyle name="เครื่องหมายจุลภาค 5" xfId="66" xr:uid="{00000000-0005-0000-0000-000035000000}"/>
    <cellStyle name="เครื่องหมายจุลภาค 5 2" xfId="90" xr:uid="{00000000-0005-0000-0000-000036000000}"/>
    <cellStyle name="จุลภาค 2" xfId="45" xr:uid="{00000000-0005-0000-0000-000038000000}"/>
    <cellStyle name="จุลภาค 2 2" xfId="75" xr:uid="{00000000-0005-0000-0000-000039000000}"/>
    <cellStyle name="จุลภาค 2 2 2" xfId="85" xr:uid="{00000000-0005-0000-0000-00003A000000}"/>
    <cellStyle name="จุลภาค 2 3" xfId="78" xr:uid="{00000000-0005-0000-0000-00003B000000}"/>
    <cellStyle name="จุลภาค 3" xfId="70" xr:uid="{00000000-0005-0000-0000-00003C000000}"/>
    <cellStyle name="จุลภาค 4" xfId="105" xr:uid="{00000000-0005-0000-0000-00003D000000}"/>
    <cellStyle name="ปกติ 11 2 2 3" xfId="55" xr:uid="{00000000-0005-0000-0000-000043000000}"/>
    <cellStyle name="ปกติ 11 2 2 3 3" xfId="87" xr:uid="{00000000-0005-0000-0000-000044000000}"/>
    <cellStyle name="ปกติ 11 2 4" xfId="60" xr:uid="{00000000-0005-0000-0000-000045000000}"/>
    <cellStyle name="ปกติ 11 2 4 3" xfId="89" xr:uid="{00000000-0005-0000-0000-000046000000}"/>
    <cellStyle name="ปกติ 18 2 2" xfId="49" xr:uid="{00000000-0005-0000-0000-000047000000}"/>
    <cellStyle name="ปกติ 18 2 2 2" xfId="56" xr:uid="{00000000-0005-0000-0000-000048000000}"/>
    <cellStyle name="ปกติ 18 2 2 2 3" xfId="88" xr:uid="{00000000-0005-0000-0000-000049000000}"/>
    <cellStyle name="ปกติ 18 2 2 3" xfId="83" xr:uid="{00000000-0005-0000-0000-00004A000000}"/>
    <cellStyle name="ปกติ 2" xfId="44" xr:uid="{00000000-0005-0000-0000-00004B000000}"/>
    <cellStyle name="ปกติ 2 2" xfId="84" xr:uid="{00000000-0005-0000-0000-00004C000000}"/>
    <cellStyle name="ปกติ 2 2 2" xfId="110" xr:uid="{00000000-0005-0000-0000-00004D000000}"/>
    <cellStyle name="ปกติ 2 2 3" xfId="80" xr:uid="{00000000-0005-0000-0000-00004E000000}"/>
    <cellStyle name="ปกติ 2 2 4 3 3" xfId="43" xr:uid="{00000000-0005-0000-0000-00004F000000}"/>
    <cellStyle name="ปกติ 2 3" xfId="94" xr:uid="{00000000-0005-0000-0000-000050000000}"/>
    <cellStyle name="ปกติ 2 3 2" xfId="71" xr:uid="{00000000-0005-0000-0000-000051000000}"/>
    <cellStyle name="ปกติ 2 3 3" xfId="59" xr:uid="{00000000-0005-0000-0000-000052000000}"/>
    <cellStyle name="ปกติ 2 4" xfId="51" xr:uid="{00000000-0005-0000-0000-000053000000}"/>
    <cellStyle name="ปกติ 2 5" xfId="50" xr:uid="{00000000-0005-0000-0000-000054000000}"/>
    <cellStyle name="ปกติ 2 5 3" xfId="86" xr:uid="{00000000-0005-0000-0000-000055000000}"/>
    <cellStyle name="ปกติ 3" xfId="57" xr:uid="{00000000-0005-0000-0000-000056000000}"/>
    <cellStyle name="ปกติ 3 10" xfId="61" xr:uid="{00000000-0005-0000-0000-000057000000}"/>
    <cellStyle name="ปกติ 3 2" xfId="67" xr:uid="{00000000-0005-0000-0000-000058000000}"/>
    <cellStyle name="ปกติ 3 2 2" xfId="74" xr:uid="{00000000-0005-0000-0000-000059000000}"/>
    <cellStyle name="ปกติ 3 2 3" xfId="102" xr:uid="{00000000-0005-0000-0000-00005A000000}"/>
    <cellStyle name="ปกติ 3 3" xfId="54" xr:uid="{00000000-0005-0000-0000-00005B000000}"/>
    <cellStyle name="ปกติ 3 4" xfId="68" xr:uid="{00000000-0005-0000-0000-00005C000000}"/>
    <cellStyle name="ปกติ 3 5" xfId="104" xr:uid="{00000000-0005-0000-0000-00005D000000}"/>
    <cellStyle name="ปกติ 4" xfId="65" xr:uid="{00000000-0005-0000-0000-00005E000000}"/>
    <cellStyle name="ปกติ 4 2" xfId="73" xr:uid="{00000000-0005-0000-0000-00005F000000}"/>
    <cellStyle name="ปกติ 4 3" xfId="72" xr:uid="{00000000-0005-0000-0000-000060000000}"/>
    <cellStyle name="ปกติ 5" xfId="77" xr:uid="{00000000-0005-0000-0000-000061000000}"/>
    <cellStyle name="ปกติ 6" xfId="93" xr:uid="{00000000-0005-0000-0000-000062000000}"/>
    <cellStyle name="ปกติ 7" xfId="117" xr:uid="{00000000-0005-0000-0000-000063000000}"/>
    <cellStyle name="ปกติ 9" xfId="103" xr:uid="{00000000-0005-0000-0000-000064000000}"/>
    <cellStyle name="ปกติ_6.ก่อสร้างตติยภูมิ และ Excellent-12เมย53" xfId="113" xr:uid="{00000000-0005-0000-0000-000065000000}"/>
    <cellStyle name="ปกติ_บัญชีจัดสรรรายการรุภัณฑ์ ตาม พรบ 54-26สค53" xfId="112" xr:uid="{00000000-0005-0000-0000-000066000000}"/>
    <cellStyle name="ลักษณะ 1 3" xfId="62" xr:uid="{00000000-0005-0000-0000-00006B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3B"/>
      <color rgb="FFFF99CC"/>
      <color rgb="FFFAD9C2"/>
      <color rgb="FFFFFFCC"/>
      <color rgb="FFF2A16A"/>
      <color rgb="FFAFD3D2"/>
      <color rgb="FFB5D3E7"/>
      <color rgb="FFA3EFF9"/>
      <color rgb="FF84CEE0"/>
      <color rgb="FFD7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614;&#3637;&#3619;&#3633;&#3594;&#3596;&#3634;\3.%20&#3611;&#3637;%202565\&#3588;&#3635;&#3586;&#3629;%2065%20&#3592;&#3634;&#3585;&#3650;&#3611;&#3619;&#3649;&#3585;&#3619;&#3617;&#3629;&#3633;&#3614;&#3650;&#3627;&#3621;&#3604;%206%20&#3614;.&#3618;\&#3649;&#3612;&#3609;&#3591;&#3634;&#3609;&#3610;&#3641;&#3619;&#3603;&#3634;&#3585;&#3634;&#3619;&#3614;&#3633;&#3602;&#3609;&#3634;&#3614;&#3639;&#3657;&#3609;&#3607;&#3637;&#3656;&#3619;&#3632;&#3604;&#3633;&#3610;&#3616;&#3634;&#3588;\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</sheetNames>
    <sheetDataSet>
      <sheetData sheetId="0"/>
      <sheetData sheetId="1"/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AK36"/>
  <sheetViews>
    <sheetView tabSelected="1" zoomScale="80" zoomScaleNormal="80" zoomScaleSheetLayoutView="85" workbookViewId="0">
      <selection activeCell="E15" sqref="E15"/>
    </sheetView>
  </sheetViews>
  <sheetFormatPr defaultColWidth="9" defaultRowHeight="14.25"/>
  <cols>
    <col min="1" max="1" width="7.5" style="354" customWidth="1"/>
    <col min="2" max="2" width="5.875" style="360" bestFit="1" customWidth="1"/>
    <col min="3" max="3" width="15.25" style="360" customWidth="1"/>
    <col min="4" max="4" width="9.625" style="360" customWidth="1"/>
    <col min="5" max="5" width="10.25" style="360" customWidth="1"/>
    <col min="6" max="6" width="11" style="360" customWidth="1"/>
    <col min="7" max="10" width="8.625" style="360" customWidth="1"/>
    <col min="11" max="11" width="12.5" style="360" bestFit="1" customWidth="1"/>
    <col min="12" max="12" width="8.375" style="362" bestFit="1" customWidth="1"/>
    <col min="13" max="13" width="7.25" style="362" bestFit="1" customWidth="1"/>
    <col min="14" max="16" width="11.375" style="362" bestFit="1" customWidth="1"/>
    <col min="17" max="17" width="9.875" style="362" bestFit="1" customWidth="1"/>
    <col min="18" max="19" width="9.875" style="360" bestFit="1" customWidth="1"/>
    <col min="20" max="20" width="5.875" style="360" bestFit="1" customWidth="1"/>
    <col min="21" max="21" width="6.5" style="360" bestFit="1" customWidth="1"/>
    <col min="22" max="22" width="6.875" style="360" bestFit="1" customWidth="1"/>
    <col min="23" max="23" width="9.625" style="360" customWidth="1"/>
    <col min="24" max="24" width="7.5" style="360" bestFit="1" customWidth="1"/>
    <col min="25" max="25" width="14" style="360" bestFit="1" customWidth="1"/>
    <col min="26" max="26" width="11.375" style="360" customWidth="1"/>
    <col min="27" max="27" width="38.5" style="361" customWidth="1"/>
    <col min="28" max="30" width="9" style="361" customWidth="1"/>
    <col min="31" max="31" width="9" style="360" customWidth="1"/>
    <col min="32" max="16384" width="9" style="360"/>
  </cols>
  <sheetData>
    <row r="1" spans="1:37" s="374" customFormat="1" ht="18">
      <c r="A1" s="373" t="s">
        <v>1142</v>
      </c>
      <c r="C1" s="375"/>
      <c r="D1" s="376"/>
      <c r="E1" s="377"/>
      <c r="K1" s="378"/>
      <c r="L1" s="379"/>
      <c r="M1" s="379"/>
      <c r="N1" s="380"/>
      <c r="O1" s="380"/>
      <c r="P1" s="380"/>
      <c r="Q1" s="380"/>
      <c r="R1" s="381"/>
      <c r="S1" s="381"/>
      <c r="V1" s="382"/>
      <c r="AA1" s="376"/>
      <c r="AB1" s="376"/>
      <c r="AC1" s="376"/>
      <c r="AD1" s="376"/>
    </row>
    <row r="2" spans="1:37" s="374" customFormat="1" ht="18">
      <c r="A2" s="373" t="s">
        <v>1143</v>
      </c>
      <c r="C2" s="383"/>
      <c r="D2" s="376"/>
      <c r="E2" s="377"/>
      <c r="K2" s="378"/>
      <c r="L2" s="379"/>
      <c r="M2" s="379"/>
      <c r="N2" s="380"/>
      <c r="O2" s="380"/>
      <c r="P2" s="380"/>
      <c r="Q2" s="380"/>
      <c r="V2" s="382"/>
      <c r="AA2" s="376"/>
      <c r="AB2" s="376"/>
      <c r="AC2" s="376"/>
      <c r="AD2" s="376"/>
    </row>
    <row r="3" spans="1:37" s="374" customFormat="1" ht="18">
      <c r="A3" s="373" t="s">
        <v>1141</v>
      </c>
      <c r="C3" s="383"/>
      <c r="D3" s="376"/>
      <c r="E3" s="377"/>
      <c r="K3" s="378"/>
      <c r="L3" s="379"/>
      <c r="M3" s="379"/>
      <c r="N3" s="380"/>
      <c r="O3" s="380"/>
      <c r="P3" s="380"/>
      <c r="Q3" s="380"/>
      <c r="V3" s="382"/>
      <c r="AA3" s="376"/>
      <c r="AB3" s="376"/>
      <c r="AC3" s="376"/>
      <c r="AD3" s="376"/>
    </row>
    <row r="4" spans="1:37">
      <c r="C4" s="363">
        <f>SUBTOTAL(3,C7:C36)</f>
        <v>0</v>
      </c>
      <c r="E4" s="364"/>
      <c r="K4" s="365"/>
      <c r="L4" s="363">
        <f>SUBTOTAL(9,L7:L36)</f>
        <v>0</v>
      </c>
      <c r="M4" s="363">
        <f t="shared" ref="L4:Q4" si="0">SUBTOTAL(9,M7:M36)</f>
        <v>0</v>
      </c>
      <c r="N4" s="363">
        <f t="shared" si="0"/>
        <v>0</v>
      </c>
      <c r="O4" s="363">
        <f t="shared" si="0"/>
        <v>0</v>
      </c>
      <c r="P4" s="363">
        <f t="shared" si="0"/>
        <v>0</v>
      </c>
      <c r="Q4" s="363">
        <f t="shared" si="0"/>
        <v>0</v>
      </c>
      <c r="R4" s="366"/>
      <c r="S4" s="366"/>
    </row>
    <row r="5" spans="1:37">
      <c r="C5" s="363"/>
      <c r="E5" s="364"/>
      <c r="K5" s="365"/>
      <c r="L5" s="363"/>
      <c r="M5" s="363"/>
      <c r="N5" s="363"/>
      <c r="O5" s="363"/>
      <c r="P5" s="363"/>
      <c r="Q5" s="363"/>
      <c r="R5" s="366"/>
      <c r="S5" s="366"/>
    </row>
    <row r="6" spans="1:37" s="354" customFormat="1" ht="127.15" customHeight="1">
      <c r="A6" s="355" t="s">
        <v>0</v>
      </c>
      <c r="B6" s="355" t="s">
        <v>1137</v>
      </c>
      <c r="C6" s="356" t="s">
        <v>434</v>
      </c>
      <c r="D6" s="357" t="s">
        <v>2</v>
      </c>
      <c r="E6" s="356" t="s">
        <v>516</v>
      </c>
      <c r="F6" s="356" t="s">
        <v>1</v>
      </c>
      <c r="G6" s="356" t="s">
        <v>517</v>
      </c>
      <c r="H6" s="356" t="s">
        <v>518</v>
      </c>
      <c r="I6" s="356" t="s">
        <v>519</v>
      </c>
      <c r="J6" s="356" t="s">
        <v>520</v>
      </c>
      <c r="K6" s="356" t="s">
        <v>521</v>
      </c>
      <c r="L6" s="358" t="s">
        <v>3</v>
      </c>
      <c r="M6" s="358" t="s">
        <v>4</v>
      </c>
      <c r="N6" s="359" t="s">
        <v>1138</v>
      </c>
      <c r="O6" s="359" t="s">
        <v>1139</v>
      </c>
      <c r="P6" s="359" t="s">
        <v>1140</v>
      </c>
      <c r="Q6" s="359" t="s">
        <v>5</v>
      </c>
      <c r="R6" s="355" t="s">
        <v>1145</v>
      </c>
      <c r="S6" s="355" t="s">
        <v>6</v>
      </c>
      <c r="T6" s="355" t="s">
        <v>7</v>
      </c>
      <c r="U6" s="355" t="s">
        <v>8</v>
      </c>
      <c r="V6" s="355" t="s">
        <v>9</v>
      </c>
      <c r="W6" s="355" t="s">
        <v>10</v>
      </c>
      <c r="X6" s="355" t="s">
        <v>11</v>
      </c>
      <c r="Y6" s="356" t="s">
        <v>1146</v>
      </c>
      <c r="Z6" s="355" t="s">
        <v>1144</v>
      </c>
      <c r="AA6" s="353"/>
      <c r="AB6" s="353"/>
      <c r="AC6" s="353"/>
      <c r="AD6" s="353"/>
      <c r="AK6" s="354" t="s">
        <v>1115</v>
      </c>
    </row>
    <row r="7" spans="1:37">
      <c r="A7" s="367"/>
      <c r="B7" s="368"/>
      <c r="C7" s="369"/>
      <c r="D7" s="368"/>
      <c r="E7" s="368"/>
      <c r="F7" s="368"/>
      <c r="G7" s="368"/>
      <c r="H7" s="368"/>
      <c r="I7" s="368"/>
      <c r="J7" s="368"/>
      <c r="K7" s="368"/>
      <c r="L7" s="370"/>
      <c r="M7" s="371"/>
      <c r="N7" s="370"/>
      <c r="O7" s="370"/>
      <c r="P7" s="370"/>
      <c r="Q7" s="370"/>
      <c r="R7" s="368"/>
      <c r="S7" s="368"/>
      <c r="T7" s="368"/>
      <c r="U7" s="368"/>
      <c r="V7" s="368"/>
      <c r="W7" s="368"/>
      <c r="X7" s="368"/>
      <c r="Y7" s="368"/>
      <c r="Z7" s="368"/>
      <c r="AA7" s="372"/>
    </row>
    <row r="8" spans="1:37">
      <c r="A8" s="367"/>
      <c r="B8" s="368"/>
      <c r="C8" s="369"/>
      <c r="D8" s="368"/>
      <c r="E8" s="368"/>
      <c r="F8" s="368"/>
      <c r="G8" s="368"/>
      <c r="H8" s="368"/>
      <c r="I8" s="368"/>
      <c r="J8" s="368"/>
      <c r="K8" s="368"/>
      <c r="L8" s="370"/>
      <c r="M8" s="371"/>
      <c r="N8" s="370"/>
      <c r="O8" s="370"/>
      <c r="P8" s="370"/>
      <c r="Q8" s="370"/>
      <c r="R8" s="368"/>
      <c r="S8" s="368"/>
      <c r="T8" s="368"/>
      <c r="U8" s="368"/>
      <c r="V8" s="368"/>
      <c r="W8" s="368"/>
      <c r="X8" s="368"/>
      <c r="Y8" s="368"/>
      <c r="Z8" s="368"/>
      <c r="AA8" s="372"/>
    </row>
    <row r="9" spans="1:37">
      <c r="A9" s="367"/>
      <c r="B9" s="368"/>
      <c r="C9" s="369"/>
      <c r="D9" s="368"/>
      <c r="E9" s="368"/>
      <c r="F9" s="368"/>
      <c r="G9" s="368"/>
      <c r="H9" s="368"/>
      <c r="I9" s="368"/>
      <c r="J9" s="368"/>
      <c r="K9" s="368"/>
      <c r="L9" s="370"/>
      <c r="M9" s="371"/>
      <c r="N9" s="370"/>
      <c r="O9" s="370"/>
      <c r="P9" s="370"/>
      <c r="Q9" s="370"/>
      <c r="R9" s="368"/>
      <c r="S9" s="368"/>
      <c r="T9" s="368"/>
      <c r="U9" s="368"/>
      <c r="V9" s="368"/>
      <c r="W9" s="368"/>
      <c r="X9" s="368"/>
      <c r="Y9" s="368"/>
      <c r="Z9" s="368"/>
      <c r="AA9" s="372"/>
    </row>
    <row r="10" spans="1:37">
      <c r="A10" s="367"/>
      <c r="B10" s="368"/>
      <c r="C10" s="369"/>
      <c r="D10" s="368"/>
      <c r="E10" s="368"/>
      <c r="F10" s="368"/>
      <c r="G10" s="368"/>
      <c r="H10" s="368"/>
      <c r="I10" s="368"/>
      <c r="J10" s="368"/>
      <c r="K10" s="368"/>
      <c r="L10" s="370"/>
      <c r="M10" s="371"/>
      <c r="N10" s="370"/>
      <c r="O10" s="370"/>
      <c r="P10" s="370"/>
      <c r="Q10" s="370"/>
      <c r="R10" s="368"/>
      <c r="S10" s="368"/>
      <c r="T10" s="368"/>
      <c r="U10" s="368"/>
      <c r="V10" s="368"/>
      <c r="W10" s="368"/>
      <c r="X10" s="368"/>
      <c r="Y10" s="368"/>
      <c r="Z10" s="368"/>
      <c r="AA10" s="372"/>
    </row>
    <row r="11" spans="1:37">
      <c r="A11" s="367"/>
      <c r="B11" s="368"/>
      <c r="C11" s="369"/>
      <c r="D11" s="368"/>
      <c r="E11" s="368"/>
      <c r="F11" s="368"/>
      <c r="G11" s="368"/>
      <c r="H11" s="368"/>
      <c r="I11" s="368"/>
      <c r="J11" s="368"/>
      <c r="K11" s="368"/>
      <c r="L11" s="370"/>
      <c r="M11" s="371"/>
      <c r="N11" s="370"/>
      <c r="O11" s="370"/>
      <c r="P11" s="370"/>
      <c r="Q11" s="370"/>
      <c r="R11" s="368"/>
      <c r="S11" s="368"/>
      <c r="T11" s="368"/>
      <c r="U11" s="368"/>
      <c r="V11" s="368"/>
      <c r="W11" s="368"/>
      <c r="X11" s="368"/>
      <c r="Y11" s="368"/>
      <c r="Z11" s="368"/>
      <c r="AA11" s="372"/>
    </row>
    <row r="12" spans="1:37">
      <c r="A12" s="367"/>
      <c r="B12" s="368"/>
      <c r="C12" s="369"/>
      <c r="D12" s="368"/>
      <c r="E12" s="368"/>
      <c r="F12" s="368"/>
      <c r="G12" s="368"/>
      <c r="H12" s="368"/>
      <c r="I12" s="368"/>
      <c r="J12" s="368"/>
      <c r="K12" s="368"/>
      <c r="L12" s="370"/>
      <c r="M12" s="371"/>
      <c r="N12" s="370"/>
      <c r="O12" s="370"/>
      <c r="P12" s="370"/>
      <c r="Q12" s="370"/>
      <c r="R12" s="368"/>
      <c r="S12" s="368"/>
      <c r="T12" s="368"/>
      <c r="U12" s="368"/>
      <c r="V12" s="368"/>
      <c r="W12" s="368"/>
      <c r="X12" s="368"/>
      <c r="Y12" s="368"/>
      <c r="Z12" s="368"/>
      <c r="AA12" s="372"/>
    </row>
    <row r="13" spans="1:37">
      <c r="A13" s="367"/>
      <c r="B13" s="368"/>
      <c r="C13" s="369"/>
      <c r="D13" s="368"/>
      <c r="E13" s="368"/>
      <c r="F13" s="368"/>
      <c r="G13" s="368"/>
      <c r="H13" s="368"/>
      <c r="I13" s="368"/>
      <c r="J13" s="368"/>
      <c r="K13" s="368"/>
      <c r="L13" s="370"/>
      <c r="M13" s="371"/>
      <c r="N13" s="370"/>
      <c r="O13" s="370"/>
      <c r="P13" s="370"/>
      <c r="Q13" s="370"/>
      <c r="R13" s="368"/>
      <c r="S13" s="368"/>
      <c r="T13" s="368"/>
      <c r="U13" s="368"/>
      <c r="V13" s="368"/>
      <c r="W13" s="368"/>
      <c r="X13" s="368"/>
      <c r="Y13" s="368"/>
      <c r="Z13" s="368"/>
      <c r="AA13" s="372"/>
    </row>
    <row r="14" spans="1:37">
      <c r="A14" s="367"/>
      <c r="B14" s="368"/>
      <c r="C14" s="369"/>
      <c r="D14" s="368"/>
      <c r="E14" s="368"/>
      <c r="F14" s="368"/>
      <c r="G14" s="368"/>
      <c r="H14" s="368"/>
      <c r="I14" s="368"/>
      <c r="J14" s="368"/>
      <c r="K14" s="368"/>
      <c r="L14" s="370"/>
      <c r="M14" s="371"/>
      <c r="N14" s="370"/>
      <c r="O14" s="370"/>
      <c r="P14" s="370"/>
      <c r="Q14" s="370"/>
      <c r="R14" s="368"/>
      <c r="S14" s="368"/>
      <c r="T14" s="368"/>
      <c r="U14" s="368"/>
      <c r="V14" s="368"/>
      <c r="W14" s="368"/>
      <c r="X14" s="368"/>
      <c r="Y14" s="368"/>
      <c r="Z14" s="368"/>
      <c r="AA14" s="372"/>
    </row>
    <row r="15" spans="1:37">
      <c r="A15" s="367"/>
      <c r="B15" s="368"/>
      <c r="C15" s="369"/>
      <c r="D15" s="368"/>
      <c r="E15" s="368"/>
      <c r="F15" s="368"/>
      <c r="G15" s="368"/>
      <c r="H15" s="368"/>
      <c r="I15" s="368"/>
      <c r="J15" s="368"/>
      <c r="K15" s="368"/>
      <c r="L15" s="370"/>
      <c r="M15" s="371"/>
      <c r="N15" s="370"/>
      <c r="O15" s="370"/>
      <c r="P15" s="370"/>
      <c r="Q15" s="370"/>
      <c r="R15" s="368"/>
      <c r="S15" s="368"/>
      <c r="T15" s="368"/>
      <c r="U15" s="368"/>
      <c r="V15" s="368"/>
      <c r="W15" s="368"/>
      <c r="X15" s="368"/>
      <c r="Y15" s="368"/>
      <c r="Z15" s="368"/>
      <c r="AA15" s="372"/>
    </row>
    <row r="16" spans="1:37">
      <c r="A16" s="367"/>
      <c r="B16" s="368"/>
      <c r="C16" s="369"/>
      <c r="D16" s="368"/>
      <c r="E16" s="368"/>
      <c r="F16" s="368"/>
      <c r="G16" s="368"/>
      <c r="H16" s="368"/>
      <c r="I16" s="368"/>
      <c r="J16" s="368"/>
      <c r="K16" s="368"/>
      <c r="L16" s="370"/>
      <c r="M16" s="371"/>
      <c r="N16" s="370"/>
      <c r="O16" s="370"/>
      <c r="P16" s="370"/>
      <c r="Q16" s="370"/>
      <c r="R16" s="368"/>
      <c r="S16" s="368"/>
      <c r="T16" s="368"/>
      <c r="U16" s="368"/>
      <c r="V16" s="368"/>
      <c r="W16" s="368"/>
      <c r="X16" s="368"/>
      <c r="Y16" s="368"/>
      <c r="Z16" s="368"/>
      <c r="AA16" s="372"/>
    </row>
    <row r="17" spans="1:27">
      <c r="A17" s="367"/>
      <c r="B17" s="368"/>
      <c r="C17" s="369"/>
      <c r="D17" s="368"/>
      <c r="E17" s="368"/>
      <c r="F17" s="368"/>
      <c r="G17" s="368"/>
      <c r="H17" s="368"/>
      <c r="I17" s="368"/>
      <c r="J17" s="368"/>
      <c r="K17" s="368"/>
      <c r="L17" s="370"/>
      <c r="M17" s="371"/>
      <c r="N17" s="370"/>
      <c r="O17" s="370"/>
      <c r="P17" s="370"/>
      <c r="Q17" s="370"/>
      <c r="R17" s="368"/>
      <c r="S17" s="368"/>
      <c r="T17" s="368"/>
      <c r="U17" s="368"/>
      <c r="V17" s="368"/>
      <c r="W17" s="368"/>
      <c r="X17" s="368"/>
      <c r="Y17" s="368"/>
      <c r="Z17" s="368"/>
      <c r="AA17" s="372"/>
    </row>
    <row r="18" spans="1:27">
      <c r="A18" s="367"/>
      <c r="B18" s="368"/>
      <c r="C18" s="369"/>
      <c r="D18" s="368"/>
      <c r="E18" s="368"/>
      <c r="F18" s="368"/>
      <c r="G18" s="368"/>
      <c r="H18" s="368"/>
      <c r="I18" s="368"/>
      <c r="J18" s="368"/>
      <c r="K18" s="368"/>
      <c r="L18" s="370"/>
      <c r="M18" s="371"/>
      <c r="N18" s="370"/>
      <c r="O18" s="370"/>
      <c r="P18" s="370"/>
      <c r="Q18" s="370"/>
      <c r="R18" s="368"/>
      <c r="S18" s="368"/>
      <c r="T18" s="368"/>
      <c r="U18" s="368"/>
      <c r="V18" s="368"/>
      <c r="W18" s="368"/>
      <c r="X18" s="368"/>
      <c r="Y18" s="368"/>
      <c r="Z18" s="368"/>
      <c r="AA18" s="372"/>
    </row>
    <row r="19" spans="1:27">
      <c r="A19" s="367"/>
      <c r="B19" s="368"/>
      <c r="C19" s="369"/>
      <c r="D19" s="368"/>
      <c r="E19" s="368"/>
      <c r="F19" s="368"/>
      <c r="G19" s="368"/>
      <c r="H19" s="368"/>
      <c r="I19" s="368"/>
      <c r="J19" s="368"/>
      <c r="K19" s="368"/>
      <c r="L19" s="370"/>
      <c r="M19" s="371"/>
      <c r="N19" s="370"/>
      <c r="O19" s="370"/>
      <c r="P19" s="370"/>
      <c r="Q19" s="370"/>
      <c r="R19" s="368"/>
      <c r="S19" s="368"/>
      <c r="T19" s="368"/>
      <c r="U19" s="368"/>
      <c r="V19" s="368"/>
      <c r="W19" s="368"/>
      <c r="X19" s="368"/>
      <c r="Y19" s="368"/>
      <c r="Z19" s="368"/>
      <c r="AA19" s="372"/>
    </row>
    <row r="20" spans="1:27">
      <c r="A20" s="367"/>
      <c r="B20" s="368"/>
      <c r="C20" s="369"/>
      <c r="D20" s="368"/>
      <c r="E20" s="368"/>
      <c r="F20" s="368"/>
      <c r="G20" s="368"/>
      <c r="H20" s="368"/>
      <c r="I20" s="368"/>
      <c r="J20" s="368"/>
      <c r="K20" s="368"/>
      <c r="L20" s="370"/>
      <c r="M20" s="371"/>
      <c r="N20" s="370"/>
      <c r="O20" s="370"/>
      <c r="P20" s="370"/>
      <c r="Q20" s="370"/>
      <c r="R20" s="368"/>
      <c r="S20" s="368"/>
      <c r="T20" s="368"/>
      <c r="U20" s="368"/>
      <c r="V20" s="368"/>
      <c r="W20" s="368"/>
      <c r="X20" s="368"/>
      <c r="Y20" s="368"/>
      <c r="Z20" s="368"/>
      <c r="AA20" s="372"/>
    </row>
    <row r="21" spans="1:27">
      <c r="A21" s="367"/>
      <c r="B21" s="368"/>
      <c r="C21" s="369"/>
      <c r="D21" s="368"/>
      <c r="E21" s="368"/>
      <c r="F21" s="368"/>
      <c r="G21" s="368"/>
      <c r="H21" s="368"/>
      <c r="I21" s="368"/>
      <c r="J21" s="368"/>
      <c r="K21" s="368"/>
      <c r="L21" s="370"/>
      <c r="M21" s="371"/>
      <c r="N21" s="370"/>
      <c r="O21" s="370"/>
      <c r="P21" s="370"/>
      <c r="Q21" s="370"/>
      <c r="R21" s="368"/>
      <c r="S21" s="368"/>
      <c r="T21" s="368"/>
      <c r="U21" s="368"/>
      <c r="V21" s="368"/>
      <c r="W21" s="368"/>
      <c r="X21" s="368"/>
      <c r="Y21" s="368"/>
      <c r="Z21" s="368"/>
      <c r="AA21" s="372"/>
    </row>
    <row r="22" spans="1:27">
      <c r="A22" s="367"/>
      <c r="B22" s="368"/>
      <c r="C22" s="369"/>
      <c r="D22" s="368"/>
      <c r="E22" s="368"/>
      <c r="F22" s="368"/>
      <c r="G22" s="368"/>
      <c r="H22" s="368"/>
      <c r="I22" s="368"/>
      <c r="J22" s="368"/>
      <c r="K22" s="368"/>
      <c r="L22" s="370"/>
      <c r="M22" s="371"/>
      <c r="N22" s="370"/>
      <c r="O22" s="370"/>
      <c r="P22" s="370"/>
      <c r="Q22" s="370"/>
      <c r="R22" s="368"/>
      <c r="S22" s="368"/>
      <c r="T22" s="368"/>
      <c r="U22" s="368"/>
      <c r="V22" s="368"/>
      <c r="W22" s="368"/>
      <c r="X22" s="368"/>
      <c r="Y22" s="368"/>
      <c r="Z22" s="368"/>
      <c r="AA22" s="372"/>
    </row>
    <row r="23" spans="1:27">
      <c r="A23" s="367"/>
      <c r="B23" s="368"/>
      <c r="C23" s="369"/>
      <c r="D23" s="368"/>
      <c r="E23" s="368"/>
      <c r="F23" s="368"/>
      <c r="G23" s="368"/>
      <c r="H23" s="368"/>
      <c r="I23" s="368"/>
      <c r="J23" s="368"/>
      <c r="K23" s="368"/>
      <c r="L23" s="370"/>
      <c r="M23" s="371"/>
      <c r="N23" s="370"/>
      <c r="O23" s="370"/>
      <c r="P23" s="370"/>
      <c r="Q23" s="370"/>
      <c r="R23" s="368"/>
      <c r="S23" s="368"/>
      <c r="T23" s="368"/>
      <c r="U23" s="368"/>
      <c r="V23" s="368"/>
      <c r="W23" s="368"/>
      <c r="X23" s="368"/>
      <c r="Y23" s="368"/>
      <c r="Z23" s="368"/>
      <c r="AA23" s="372"/>
    </row>
    <row r="24" spans="1:27">
      <c r="A24" s="367"/>
      <c r="B24" s="368"/>
      <c r="C24" s="369"/>
      <c r="D24" s="368"/>
      <c r="E24" s="368"/>
      <c r="F24" s="368"/>
      <c r="G24" s="368"/>
      <c r="H24" s="368"/>
      <c r="I24" s="368"/>
      <c r="J24" s="368"/>
      <c r="K24" s="368"/>
      <c r="L24" s="370"/>
      <c r="M24" s="371"/>
      <c r="N24" s="370"/>
      <c r="O24" s="370"/>
      <c r="P24" s="370"/>
      <c r="Q24" s="370"/>
      <c r="R24" s="368"/>
      <c r="S24" s="368"/>
      <c r="T24" s="368"/>
      <c r="U24" s="368"/>
      <c r="V24" s="368"/>
      <c r="W24" s="368"/>
      <c r="X24" s="368"/>
      <c r="Y24" s="368"/>
      <c r="Z24" s="368"/>
      <c r="AA24" s="372"/>
    </row>
    <row r="25" spans="1:27">
      <c r="A25" s="367"/>
      <c r="B25" s="368"/>
      <c r="C25" s="369"/>
      <c r="D25" s="368"/>
      <c r="E25" s="368"/>
      <c r="F25" s="368"/>
      <c r="G25" s="368"/>
      <c r="H25" s="368"/>
      <c r="I25" s="368"/>
      <c r="J25" s="368"/>
      <c r="K25" s="368"/>
      <c r="L25" s="370"/>
      <c r="M25" s="371"/>
      <c r="N25" s="370"/>
      <c r="O25" s="370"/>
      <c r="P25" s="370"/>
      <c r="Q25" s="370"/>
      <c r="R25" s="368"/>
      <c r="S25" s="368"/>
      <c r="T25" s="368"/>
      <c r="U25" s="368"/>
      <c r="V25" s="368"/>
      <c r="W25" s="368"/>
      <c r="X25" s="368"/>
      <c r="Y25" s="368"/>
      <c r="Z25" s="368"/>
      <c r="AA25" s="372"/>
    </row>
    <row r="26" spans="1:27">
      <c r="A26" s="367"/>
      <c r="B26" s="368"/>
      <c r="C26" s="369"/>
      <c r="D26" s="368"/>
      <c r="E26" s="368"/>
      <c r="F26" s="368"/>
      <c r="G26" s="368"/>
      <c r="H26" s="368"/>
      <c r="I26" s="368"/>
      <c r="J26" s="368"/>
      <c r="K26" s="368"/>
      <c r="L26" s="370"/>
      <c r="M26" s="371"/>
      <c r="N26" s="370"/>
      <c r="O26" s="370"/>
      <c r="P26" s="370"/>
      <c r="Q26" s="370"/>
      <c r="R26" s="368"/>
      <c r="S26" s="368"/>
      <c r="T26" s="368"/>
      <c r="U26" s="368"/>
      <c r="V26" s="368"/>
      <c r="W26" s="368"/>
      <c r="X26" s="368"/>
      <c r="Y26" s="368"/>
      <c r="Z26" s="368"/>
      <c r="AA26" s="372"/>
    </row>
    <row r="27" spans="1:27">
      <c r="A27" s="367"/>
      <c r="B27" s="368"/>
      <c r="C27" s="369"/>
      <c r="D27" s="368"/>
      <c r="E27" s="368"/>
      <c r="F27" s="368"/>
      <c r="G27" s="368"/>
      <c r="H27" s="368"/>
      <c r="I27" s="368"/>
      <c r="J27" s="368"/>
      <c r="K27" s="368"/>
      <c r="L27" s="370"/>
      <c r="M27" s="371"/>
      <c r="N27" s="370"/>
      <c r="O27" s="370"/>
      <c r="P27" s="370"/>
      <c r="Q27" s="370"/>
      <c r="R27" s="368"/>
      <c r="S27" s="368"/>
      <c r="T27" s="368"/>
      <c r="U27" s="368"/>
      <c r="V27" s="368"/>
      <c r="W27" s="368"/>
      <c r="X27" s="368"/>
      <c r="Y27" s="368"/>
      <c r="Z27" s="368"/>
      <c r="AA27" s="372"/>
    </row>
    <row r="28" spans="1:27">
      <c r="A28" s="367"/>
      <c r="B28" s="368"/>
      <c r="C28" s="369"/>
      <c r="D28" s="368"/>
      <c r="E28" s="368"/>
      <c r="F28" s="368"/>
      <c r="G28" s="368"/>
      <c r="H28" s="368"/>
      <c r="I28" s="368"/>
      <c r="J28" s="368"/>
      <c r="K28" s="368"/>
      <c r="L28" s="370"/>
      <c r="M28" s="371"/>
      <c r="N28" s="370"/>
      <c r="O28" s="370"/>
      <c r="P28" s="370"/>
      <c r="Q28" s="370"/>
      <c r="R28" s="368"/>
      <c r="S28" s="368"/>
      <c r="T28" s="368"/>
      <c r="U28" s="368"/>
      <c r="V28" s="368"/>
      <c r="W28" s="368"/>
      <c r="X28" s="368"/>
      <c r="Y28" s="368"/>
      <c r="Z28" s="368"/>
      <c r="AA28" s="372"/>
    </row>
    <row r="29" spans="1:27">
      <c r="A29" s="367"/>
      <c r="B29" s="368"/>
      <c r="C29" s="369"/>
      <c r="D29" s="368"/>
      <c r="E29" s="368"/>
      <c r="F29" s="368"/>
      <c r="G29" s="368"/>
      <c r="H29" s="368"/>
      <c r="I29" s="368"/>
      <c r="J29" s="368"/>
      <c r="K29" s="368"/>
      <c r="L29" s="370"/>
      <c r="M29" s="371"/>
      <c r="N29" s="370"/>
      <c r="O29" s="370"/>
      <c r="P29" s="370"/>
      <c r="Q29" s="370"/>
      <c r="R29" s="368"/>
      <c r="S29" s="368"/>
      <c r="T29" s="368"/>
      <c r="U29" s="368"/>
      <c r="V29" s="368"/>
      <c r="W29" s="368"/>
      <c r="X29" s="368"/>
      <c r="Y29" s="368"/>
      <c r="Z29" s="368"/>
      <c r="AA29" s="372"/>
    </row>
    <row r="30" spans="1:27">
      <c r="A30" s="367"/>
      <c r="B30" s="368"/>
      <c r="C30" s="369"/>
      <c r="D30" s="368"/>
      <c r="E30" s="368"/>
      <c r="F30" s="368"/>
      <c r="G30" s="368"/>
      <c r="H30" s="368"/>
      <c r="I30" s="368"/>
      <c r="J30" s="368"/>
      <c r="K30" s="368"/>
      <c r="L30" s="370"/>
      <c r="M30" s="371"/>
      <c r="N30" s="370"/>
      <c r="O30" s="370"/>
      <c r="P30" s="370"/>
      <c r="Q30" s="370"/>
      <c r="R30" s="368"/>
      <c r="S30" s="368"/>
      <c r="T30" s="368"/>
      <c r="U30" s="368"/>
      <c r="V30" s="368"/>
      <c r="W30" s="368"/>
      <c r="X30" s="368"/>
      <c r="Y30" s="368"/>
      <c r="Z30" s="368"/>
      <c r="AA30" s="372"/>
    </row>
    <row r="31" spans="1:27">
      <c r="A31" s="367"/>
      <c r="B31" s="368"/>
      <c r="C31" s="369"/>
      <c r="D31" s="368"/>
      <c r="E31" s="368"/>
      <c r="F31" s="368"/>
      <c r="G31" s="368"/>
      <c r="H31" s="368"/>
      <c r="I31" s="368"/>
      <c r="J31" s="368"/>
      <c r="K31" s="368"/>
      <c r="L31" s="370"/>
      <c r="M31" s="371"/>
      <c r="N31" s="370"/>
      <c r="O31" s="370"/>
      <c r="P31" s="370"/>
      <c r="Q31" s="370"/>
      <c r="R31" s="368"/>
      <c r="S31" s="368"/>
      <c r="T31" s="368"/>
      <c r="U31" s="368"/>
      <c r="V31" s="368"/>
      <c r="W31" s="368"/>
      <c r="X31" s="368"/>
      <c r="Y31" s="368"/>
      <c r="Z31" s="368"/>
      <c r="AA31" s="372"/>
    </row>
    <row r="32" spans="1:27">
      <c r="A32" s="367"/>
      <c r="B32" s="368"/>
      <c r="C32" s="369"/>
      <c r="D32" s="368"/>
      <c r="E32" s="368"/>
      <c r="F32" s="368"/>
      <c r="G32" s="368"/>
      <c r="H32" s="368"/>
      <c r="I32" s="368"/>
      <c r="J32" s="368"/>
      <c r="K32" s="368"/>
      <c r="L32" s="370"/>
      <c r="M32" s="371"/>
      <c r="N32" s="370"/>
      <c r="O32" s="370"/>
      <c r="P32" s="370"/>
      <c r="Q32" s="370"/>
      <c r="R32" s="368"/>
      <c r="S32" s="368"/>
      <c r="T32" s="368"/>
      <c r="U32" s="368"/>
      <c r="V32" s="368"/>
      <c r="W32" s="368"/>
      <c r="X32" s="368"/>
      <c r="Y32" s="368"/>
      <c r="Z32" s="368"/>
      <c r="AA32" s="372"/>
    </row>
    <row r="33" spans="1:27">
      <c r="A33" s="367"/>
      <c r="B33" s="368"/>
      <c r="C33" s="369"/>
      <c r="D33" s="368"/>
      <c r="E33" s="368"/>
      <c r="F33" s="368"/>
      <c r="G33" s="368"/>
      <c r="H33" s="368"/>
      <c r="I33" s="368"/>
      <c r="J33" s="368"/>
      <c r="K33" s="368"/>
      <c r="L33" s="370"/>
      <c r="M33" s="371"/>
      <c r="N33" s="370"/>
      <c r="O33" s="370"/>
      <c r="P33" s="370"/>
      <c r="Q33" s="370"/>
      <c r="R33" s="368"/>
      <c r="S33" s="368"/>
      <c r="T33" s="368"/>
      <c r="U33" s="368"/>
      <c r="V33" s="368"/>
      <c r="W33" s="368"/>
      <c r="X33" s="368"/>
      <c r="Y33" s="368"/>
      <c r="Z33" s="368"/>
      <c r="AA33" s="372"/>
    </row>
    <row r="34" spans="1:27">
      <c r="A34" s="367"/>
      <c r="B34" s="368"/>
      <c r="C34" s="369"/>
      <c r="D34" s="368"/>
      <c r="E34" s="368"/>
      <c r="F34" s="368"/>
      <c r="G34" s="368"/>
      <c r="H34" s="368"/>
      <c r="I34" s="368"/>
      <c r="J34" s="368"/>
      <c r="K34" s="368"/>
      <c r="L34" s="370"/>
      <c r="M34" s="371"/>
      <c r="N34" s="370"/>
      <c r="O34" s="370"/>
      <c r="P34" s="370"/>
      <c r="Q34" s="370"/>
      <c r="R34" s="368"/>
      <c r="S34" s="368"/>
      <c r="T34" s="368"/>
      <c r="U34" s="368"/>
      <c r="V34" s="368"/>
      <c r="W34" s="368"/>
      <c r="X34" s="368"/>
      <c r="Y34" s="368"/>
      <c r="Z34" s="368"/>
      <c r="AA34" s="372"/>
    </row>
    <row r="35" spans="1:27">
      <c r="A35" s="367"/>
      <c r="B35" s="368"/>
      <c r="C35" s="369"/>
      <c r="D35" s="368"/>
      <c r="E35" s="368"/>
      <c r="F35" s="368"/>
      <c r="G35" s="368"/>
      <c r="H35" s="368"/>
      <c r="I35" s="368"/>
      <c r="J35" s="368"/>
      <c r="K35" s="368"/>
      <c r="L35" s="370"/>
      <c r="M35" s="371"/>
      <c r="N35" s="370"/>
      <c r="O35" s="370"/>
      <c r="P35" s="370"/>
      <c r="Q35" s="370"/>
      <c r="R35" s="368"/>
      <c r="S35" s="368"/>
      <c r="T35" s="368"/>
      <c r="U35" s="368"/>
      <c r="V35" s="368"/>
      <c r="W35" s="368"/>
      <c r="X35" s="368"/>
      <c r="Y35" s="368"/>
      <c r="Z35" s="368"/>
      <c r="AA35" s="372"/>
    </row>
    <row r="36" spans="1:27">
      <c r="A36" s="367"/>
      <c r="B36" s="368"/>
      <c r="C36" s="369"/>
      <c r="D36" s="368"/>
      <c r="E36" s="368"/>
      <c r="F36" s="368"/>
      <c r="G36" s="368"/>
      <c r="H36" s="368"/>
      <c r="I36" s="368"/>
      <c r="J36" s="368"/>
      <c r="K36" s="368"/>
      <c r="L36" s="370"/>
      <c r="M36" s="371"/>
      <c r="N36" s="370"/>
      <c r="O36" s="370"/>
      <c r="P36" s="370"/>
      <c r="Q36" s="370"/>
      <c r="R36" s="368"/>
      <c r="S36" s="368"/>
      <c r="T36" s="368"/>
      <c r="U36" s="368"/>
      <c r="V36" s="368"/>
      <c r="W36" s="368"/>
      <c r="X36" s="368"/>
      <c r="Y36" s="368"/>
      <c r="Z36" s="368"/>
      <c r="AA36" s="372"/>
    </row>
  </sheetData>
  <pageMargins left="0.16" right="0.24" top="0.27" bottom="0.15748031496062992" header="0.23622047244094491" footer="0.15748031496062992"/>
  <pageSetup paperSize="9" scale="14" fitToHeight="0" orientation="landscape" horizontalDpi="4294967294" r:id="rId1"/>
  <headerFooter>
    <oddFooter>&amp;C&amp;"TH SarabunPSK,ธรรมดา"&amp;18หน้าที่ &amp;P จาก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  <pageSetUpPr fitToPage="1"/>
  </sheetPr>
  <dimension ref="A1:BF5205"/>
  <sheetViews>
    <sheetView zoomScale="85" zoomScaleNormal="85" zoomScaleSheetLayoutView="85" workbookViewId="0">
      <pane xSplit="1" ySplit="7" topLeftCell="K8" activePane="bottomRight" state="frozen"/>
      <selection pane="topRight" activeCell="B1" sqref="B1"/>
      <selection pane="bottomLeft" activeCell="A8" sqref="A8"/>
      <selection pane="bottomRight" activeCell="AD9" sqref="AD9"/>
    </sheetView>
  </sheetViews>
  <sheetFormatPr defaultColWidth="7.75" defaultRowHeight="14.25"/>
  <cols>
    <col min="1" max="1" width="8" style="34" bestFit="1" customWidth="1"/>
    <col min="2" max="2" width="50.25" style="34" customWidth="1"/>
    <col min="3" max="3" width="8.25" style="34" customWidth="1"/>
    <col min="4" max="4" width="18.25" style="34" customWidth="1"/>
    <col min="5" max="5" width="20.75" style="34" customWidth="1"/>
    <col min="6" max="6" width="23.75" style="205" customWidth="1"/>
    <col min="7" max="7" width="24.25" style="205" customWidth="1"/>
    <col min="8" max="8" width="10.625" style="34" customWidth="1"/>
    <col min="9" max="9" width="9.75" style="34" customWidth="1"/>
    <col min="10" max="11" width="9.375" style="34" customWidth="1"/>
    <col min="12" max="12" width="14.75" style="34" customWidth="1"/>
    <col min="13" max="20" width="16.75" style="34" hidden="1" customWidth="1"/>
    <col min="21" max="21" width="19" style="34" hidden="1" customWidth="1"/>
    <col min="22" max="22" width="20.75" style="34" customWidth="1"/>
    <col min="23" max="23" width="19.625" style="34" customWidth="1"/>
    <col min="24" max="24" width="21.625" style="34" customWidth="1"/>
    <col min="25" max="28" width="18.375" style="34" customWidth="1"/>
    <col min="29" max="29" width="19.75" style="34" customWidth="1"/>
    <col min="30" max="30" width="17.375" style="34" customWidth="1"/>
    <col min="31" max="31" width="15" style="34" customWidth="1"/>
    <col min="32" max="32" width="12.375" style="34" customWidth="1"/>
    <col min="33" max="33" width="15.25" style="34" customWidth="1"/>
    <col min="34" max="34" width="10.75" style="34" customWidth="1"/>
    <col min="35" max="35" width="12.25" style="34" customWidth="1"/>
    <col min="36" max="36" width="11.375" style="34" customWidth="1"/>
    <col min="37" max="37" width="7.75" style="34" customWidth="1"/>
    <col min="38" max="38" width="10.375" style="34" customWidth="1"/>
    <col min="39" max="39" width="7.75" style="34" customWidth="1"/>
    <col min="40" max="40" width="12.375" style="34" customWidth="1"/>
    <col min="41" max="43" width="26.375" style="34" customWidth="1"/>
    <col min="44" max="44" width="16.25" style="34" customWidth="1"/>
    <col min="45" max="45" width="12" style="34" hidden="1" customWidth="1"/>
    <col min="46" max="46" width="19.75" style="34" hidden="1" customWidth="1"/>
    <col min="47" max="47" width="30.375" style="34" hidden="1" customWidth="1"/>
    <col min="48" max="48" width="21.375" style="34" hidden="1" customWidth="1"/>
    <col min="49" max="49" width="19.25" style="34" hidden="1" customWidth="1"/>
    <col min="50" max="50" width="15.625" style="34" hidden="1" customWidth="1"/>
    <col min="51" max="51" width="14" style="34" hidden="1" customWidth="1"/>
    <col min="52" max="53" width="15" style="34" hidden="1" customWidth="1"/>
    <col min="54" max="54" width="14" style="34" hidden="1" customWidth="1"/>
    <col min="55" max="55" width="15" style="34" hidden="1" customWidth="1"/>
    <col min="56" max="56" width="19.75" style="34" hidden="1" customWidth="1"/>
    <col min="57" max="57" width="38.75" style="34" hidden="1" customWidth="1"/>
    <col min="58" max="58" width="15.125" style="34" bestFit="1" customWidth="1"/>
    <col min="59" max="16384" width="7.75" style="34"/>
  </cols>
  <sheetData>
    <row r="1" spans="1:58" ht="35.25" customHeight="1">
      <c r="A1" s="35" t="s">
        <v>1116</v>
      </c>
      <c r="D1" s="36"/>
      <c r="E1" s="36"/>
      <c r="F1" s="37"/>
      <c r="G1" s="37"/>
      <c r="M1" s="38"/>
      <c r="N1" s="39"/>
      <c r="O1" s="39"/>
      <c r="R1" s="40"/>
      <c r="T1" s="41"/>
      <c r="U1" s="36"/>
      <c r="V1" s="36"/>
      <c r="W1" s="36"/>
      <c r="X1" s="36"/>
      <c r="Y1" s="36"/>
      <c r="Z1" s="36"/>
      <c r="AA1" s="36"/>
      <c r="AB1" s="36"/>
      <c r="AC1" s="39"/>
      <c r="AT1" s="42"/>
      <c r="BE1" s="313"/>
    </row>
    <row r="2" spans="1:58" ht="28.5">
      <c r="A2" s="35" t="s">
        <v>587</v>
      </c>
      <c r="D2" s="36"/>
      <c r="E2" s="36"/>
      <c r="F2" s="37"/>
      <c r="G2" s="37"/>
      <c r="M2" s="38"/>
      <c r="N2" s="39"/>
      <c r="O2" s="39"/>
      <c r="R2" s="40"/>
      <c r="T2" s="41"/>
      <c r="U2" s="36"/>
      <c r="V2" s="309"/>
      <c r="W2" s="36"/>
      <c r="X2" s="36"/>
      <c r="Y2" s="43"/>
      <c r="Z2" s="43"/>
      <c r="AA2" s="36"/>
      <c r="AB2" s="36"/>
      <c r="AC2" s="44"/>
      <c r="AD2" s="49"/>
      <c r="AY2" s="49"/>
      <c r="BA2" s="49"/>
      <c r="BE2" s="49"/>
    </row>
    <row r="3" spans="1:58" ht="28.5">
      <c r="A3" s="35" t="s">
        <v>1135</v>
      </c>
      <c r="D3" s="36"/>
      <c r="E3" s="36"/>
      <c r="F3" s="37"/>
      <c r="G3" s="37"/>
      <c r="M3" s="38"/>
      <c r="N3" s="39"/>
      <c r="O3" s="39"/>
      <c r="R3" s="40"/>
      <c r="T3" s="41"/>
      <c r="U3" s="36"/>
      <c r="V3" s="309"/>
      <c r="W3" s="36"/>
      <c r="X3" s="36"/>
      <c r="Y3" s="43"/>
      <c r="Z3" s="43"/>
      <c r="AA3" s="36"/>
      <c r="AB3" s="36"/>
      <c r="AC3" s="44"/>
      <c r="AD3" s="49"/>
      <c r="AY3" s="49"/>
      <c r="BA3" s="49"/>
      <c r="BE3" s="49"/>
    </row>
    <row r="4" spans="1:58" ht="28.5">
      <c r="A4" s="35" t="s">
        <v>1136</v>
      </c>
      <c r="E4" s="45"/>
      <c r="F4" s="46"/>
      <c r="G4" s="46"/>
      <c r="H4" s="340"/>
      <c r="I4" s="340"/>
      <c r="J4" s="340"/>
      <c r="K4" s="340"/>
      <c r="L4" s="37"/>
      <c r="M4" s="47"/>
      <c r="N4" s="47"/>
      <c r="O4" s="48"/>
      <c r="P4" s="40"/>
      <c r="Q4" s="49"/>
      <c r="R4" s="49"/>
      <c r="S4" s="49"/>
      <c r="T4" s="49"/>
      <c r="V4" s="36"/>
      <c r="W4" s="36"/>
      <c r="X4" s="38"/>
      <c r="Y4" s="44"/>
      <c r="Z4" s="44"/>
      <c r="AC4" s="44"/>
      <c r="AD4" s="36"/>
      <c r="BE4" s="315"/>
    </row>
    <row r="5" spans="1:58" ht="25.9" customHeight="1">
      <c r="A5" s="51"/>
      <c r="B5" s="338"/>
      <c r="C5" s="50"/>
      <c r="D5" s="50">
        <f>SUBTOTAL(9,D8:D89)</f>
        <v>16370300700</v>
      </c>
      <c r="E5" s="50">
        <f>SUBTOTAL(9,E8:E89)</f>
        <v>10127292985.73</v>
      </c>
      <c r="F5" s="341">
        <f>SUBTOTAL(9,F8:F89)</f>
        <v>10457600760</v>
      </c>
      <c r="G5" s="341">
        <f>SUBTOTAL(9,G8:G89)</f>
        <v>10450865360</v>
      </c>
      <c r="H5" s="341">
        <f>SUBTOTAL(9,H8:H89)</f>
        <v>81</v>
      </c>
      <c r="I5" s="341"/>
      <c r="J5" s="341"/>
      <c r="K5" s="341"/>
      <c r="L5" s="37"/>
      <c r="M5" s="50">
        <f t="shared" ref="M5:AA5" si="0">SUBTOTAL(9,M8:M89)</f>
        <v>0</v>
      </c>
      <c r="N5" s="50">
        <f t="shared" si="0"/>
        <v>0</v>
      </c>
      <c r="O5" s="50">
        <f t="shared" si="0"/>
        <v>10575900</v>
      </c>
      <c r="P5" s="50">
        <f t="shared" si="0"/>
        <v>2410700</v>
      </c>
      <c r="Q5" s="50">
        <f t="shared" si="0"/>
        <v>121498800</v>
      </c>
      <c r="R5" s="50">
        <f t="shared" si="0"/>
        <v>167909600</v>
      </c>
      <c r="S5" s="50">
        <f t="shared" si="0"/>
        <v>35366800</v>
      </c>
      <c r="T5" s="50">
        <f t="shared" si="0"/>
        <v>476627900</v>
      </c>
      <c r="U5" s="50">
        <f t="shared" si="0"/>
        <v>382922500</v>
      </c>
      <c r="V5" s="50">
        <f t="shared" si="0"/>
        <v>1197312200</v>
      </c>
      <c r="W5" s="50">
        <f t="shared" si="0"/>
        <v>1656500600</v>
      </c>
      <c r="X5" s="50">
        <f t="shared" si="0"/>
        <v>3844577600</v>
      </c>
      <c r="Y5" s="52">
        <f t="shared" si="0"/>
        <v>4516366000</v>
      </c>
      <c r="Z5" s="52">
        <f t="shared" si="0"/>
        <v>2660688400</v>
      </c>
      <c r="AA5" s="53">
        <f t="shared" si="0"/>
        <v>607828900</v>
      </c>
      <c r="AB5" s="53"/>
      <c r="AC5" s="52">
        <f>SUBTOTAL(9,AC8:AC89)</f>
        <v>14485783400</v>
      </c>
      <c r="AD5" s="52">
        <f>SUBTOTAL(9,AD8:AD89)</f>
        <v>2509700</v>
      </c>
      <c r="AE5" s="50">
        <f>SUBTOTAL(9,AE8:AE89)</f>
        <v>0</v>
      </c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4"/>
      <c r="AV5" s="50">
        <f>SUBTOTAL(9,AV8:AV86)</f>
        <v>814832900</v>
      </c>
      <c r="AW5" s="386" t="s">
        <v>1066</v>
      </c>
      <c r="AX5" s="386"/>
      <c r="AY5" s="386"/>
      <c r="AZ5" s="386"/>
      <c r="BA5" s="386"/>
      <c r="BB5" s="386"/>
      <c r="BC5" s="386"/>
      <c r="BD5" s="386"/>
      <c r="BE5" s="386"/>
    </row>
    <row r="6" spans="1:58" ht="33.75" customHeight="1">
      <c r="A6" s="390" t="s">
        <v>588</v>
      </c>
      <c r="B6" s="390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1" t="s">
        <v>589</v>
      </c>
      <c r="N6" s="392"/>
      <c r="O6" s="392"/>
      <c r="P6" s="392"/>
      <c r="Q6" s="392"/>
      <c r="R6" s="392"/>
      <c r="S6" s="392"/>
      <c r="T6" s="392"/>
      <c r="U6" s="392"/>
      <c r="V6" s="392"/>
      <c r="W6" s="392"/>
      <c r="X6" s="393"/>
      <c r="Y6" s="397" t="s">
        <v>1134</v>
      </c>
      <c r="Z6" s="398"/>
      <c r="AA6" s="398"/>
      <c r="AB6" s="398"/>
      <c r="AC6" s="398"/>
      <c r="AD6" s="398"/>
      <c r="AE6" s="398"/>
      <c r="AF6" s="399"/>
      <c r="AG6" s="394" t="s">
        <v>590</v>
      </c>
      <c r="AH6" s="395"/>
      <c r="AI6" s="395"/>
      <c r="AJ6" s="395"/>
      <c r="AK6" s="395"/>
      <c r="AL6" s="307"/>
      <c r="AM6" s="395" t="s">
        <v>591</v>
      </c>
      <c r="AN6" s="395"/>
      <c r="AO6" s="395"/>
      <c r="AP6" s="395"/>
      <c r="AQ6" s="395"/>
      <c r="AR6" s="395"/>
      <c r="AS6" s="395"/>
      <c r="AT6" s="396"/>
      <c r="AU6" s="54"/>
      <c r="AV6" s="329"/>
      <c r="AW6" s="387" t="s">
        <v>1070</v>
      </c>
      <c r="AX6" s="388"/>
      <c r="AY6" s="388"/>
      <c r="AZ6" s="389"/>
      <c r="BA6" s="384" t="s">
        <v>1071</v>
      </c>
      <c r="BB6" s="384"/>
      <c r="BC6" s="384"/>
      <c r="BD6" s="385" t="s">
        <v>1073</v>
      </c>
      <c r="BE6" s="385"/>
    </row>
    <row r="7" spans="1:58" ht="75" customHeight="1">
      <c r="A7" s="56" t="s">
        <v>0</v>
      </c>
      <c r="B7" s="57" t="s">
        <v>434</v>
      </c>
      <c r="C7" s="57" t="s">
        <v>593</v>
      </c>
      <c r="D7" s="58" t="s">
        <v>594</v>
      </c>
      <c r="E7" s="59" t="s">
        <v>595</v>
      </c>
      <c r="F7" s="59" t="s">
        <v>1101</v>
      </c>
      <c r="G7" s="59" t="s">
        <v>1102</v>
      </c>
      <c r="H7" s="60" t="s">
        <v>4</v>
      </c>
      <c r="I7" s="60" t="s">
        <v>2</v>
      </c>
      <c r="J7" s="59" t="s">
        <v>596</v>
      </c>
      <c r="K7" s="59" t="s">
        <v>597</v>
      </c>
      <c r="L7" s="59" t="s">
        <v>1103</v>
      </c>
      <c r="M7" s="59" t="s">
        <v>598</v>
      </c>
      <c r="N7" s="59" t="s">
        <v>599</v>
      </c>
      <c r="O7" s="59" t="s">
        <v>600</v>
      </c>
      <c r="P7" s="59" t="s">
        <v>601</v>
      </c>
      <c r="Q7" s="59" t="s">
        <v>602</v>
      </c>
      <c r="R7" s="58" t="s">
        <v>603</v>
      </c>
      <c r="S7" s="58" t="s">
        <v>604</v>
      </c>
      <c r="T7" s="58" t="s">
        <v>605</v>
      </c>
      <c r="U7" s="58" t="s">
        <v>606</v>
      </c>
      <c r="V7" s="61" t="s">
        <v>607</v>
      </c>
      <c r="W7" s="58" t="s">
        <v>608</v>
      </c>
      <c r="X7" s="58" t="s">
        <v>609</v>
      </c>
      <c r="Y7" s="311" t="s">
        <v>1096</v>
      </c>
      <c r="Z7" s="311" t="s">
        <v>1097</v>
      </c>
      <c r="AA7" s="311" t="s">
        <v>1098</v>
      </c>
      <c r="AB7" s="311" t="s">
        <v>1099</v>
      </c>
      <c r="AC7" s="58" t="s">
        <v>610</v>
      </c>
      <c r="AD7" s="59" t="s">
        <v>611</v>
      </c>
      <c r="AE7" s="59" t="s">
        <v>612</v>
      </c>
      <c r="AF7" s="57" t="s">
        <v>1100</v>
      </c>
      <c r="AG7" s="57" t="s">
        <v>613</v>
      </c>
      <c r="AH7" s="57" t="s">
        <v>7</v>
      </c>
      <c r="AI7" s="57" t="s">
        <v>8</v>
      </c>
      <c r="AJ7" s="55" t="s">
        <v>9</v>
      </c>
      <c r="AK7" s="55" t="s">
        <v>614</v>
      </c>
      <c r="AL7" s="57" t="s">
        <v>586</v>
      </c>
      <c r="AM7" s="57" t="s">
        <v>1041</v>
      </c>
      <c r="AN7" s="62" t="s">
        <v>615</v>
      </c>
      <c r="AO7" s="62" t="s">
        <v>431</v>
      </c>
      <c r="AP7" s="62" t="s">
        <v>432</v>
      </c>
      <c r="AQ7" s="57" t="s">
        <v>433</v>
      </c>
      <c r="AR7" s="57" t="s">
        <v>616</v>
      </c>
      <c r="AS7" s="55" t="s">
        <v>592</v>
      </c>
      <c r="AT7" s="57" t="s">
        <v>617</v>
      </c>
      <c r="AU7" s="57" t="s">
        <v>12</v>
      </c>
      <c r="AV7" s="328" t="s">
        <v>619</v>
      </c>
      <c r="AW7" s="330" t="s">
        <v>1077</v>
      </c>
      <c r="AX7" s="316" t="s">
        <v>1067</v>
      </c>
      <c r="AY7" s="316" t="s">
        <v>1068</v>
      </c>
      <c r="AZ7" s="316" t="s">
        <v>620</v>
      </c>
      <c r="BA7" s="317" t="s">
        <v>1065</v>
      </c>
      <c r="BB7" s="317" t="s">
        <v>1131</v>
      </c>
      <c r="BC7" s="317" t="s">
        <v>1072</v>
      </c>
      <c r="BD7" s="318" t="s">
        <v>621</v>
      </c>
      <c r="BE7" s="318" t="s">
        <v>618</v>
      </c>
    </row>
    <row r="8" spans="1:58" ht="96" customHeight="1">
      <c r="A8" s="331">
        <v>1</v>
      </c>
      <c r="B8" s="5" t="s">
        <v>441</v>
      </c>
      <c r="C8" s="66">
        <v>10749</v>
      </c>
      <c r="D8" s="67">
        <v>149112600</v>
      </c>
      <c r="E8" s="68">
        <v>123900000</v>
      </c>
      <c r="F8" s="69">
        <v>123900000</v>
      </c>
      <c r="G8" s="69">
        <v>123900000</v>
      </c>
      <c r="H8" s="70">
        <v>1</v>
      </c>
      <c r="I8" s="10" t="s">
        <v>121</v>
      </c>
      <c r="J8" s="29">
        <v>2564</v>
      </c>
      <c r="K8" s="29">
        <v>2566</v>
      </c>
      <c r="L8" s="71">
        <v>243357</v>
      </c>
      <c r="M8" s="72"/>
      <c r="N8" s="72"/>
      <c r="O8" s="72"/>
      <c r="P8" s="72"/>
      <c r="Q8" s="72"/>
      <c r="R8" s="72"/>
      <c r="S8" s="72"/>
      <c r="T8" s="72"/>
      <c r="U8" s="72"/>
      <c r="V8" s="352">
        <f>SUM(M8:U8)</f>
        <v>0</v>
      </c>
      <c r="W8" s="73">
        <v>29822600</v>
      </c>
      <c r="X8" s="74">
        <v>52785800</v>
      </c>
      <c r="Y8" s="73">
        <v>41291600</v>
      </c>
      <c r="Z8" s="73">
        <v>0</v>
      </c>
      <c r="AA8" s="73">
        <v>0</v>
      </c>
      <c r="AB8" s="73">
        <v>0</v>
      </c>
      <c r="AC8" s="76">
        <f t="shared" ref="AC8:AC38" si="1">V8+W8+X8+Y8+Z8+AA8+AD8+AB8</f>
        <v>123900000</v>
      </c>
      <c r="AD8" s="77"/>
      <c r="AE8" s="77"/>
      <c r="AF8" s="78"/>
      <c r="AG8" s="11" t="s">
        <v>423</v>
      </c>
      <c r="AH8" s="11" t="s">
        <v>408</v>
      </c>
      <c r="AI8" s="11" t="s">
        <v>424</v>
      </c>
      <c r="AJ8" s="11" t="s">
        <v>407</v>
      </c>
      <c r="AK8" s="11" t="s">
        <v>33</v>
      </c>
      <c r="AL8" s="11" t="s">
        <v>1042</v>
      </c>
      <c r="AM8" s="32" t="s">
        <v>526</v>
      </c>
      <c r="AN8" s="12" t="s">
        <v>558</v>
      </c>
      <c r="AO8" s="79" t="s">
        <v>624</v>
      </c>
      <c r="AP8" s="80" t="s">
        <v>574</v>
      </c>
      <c r="AQ8" s="79" t="s">
        <v>575</v>
      </c>
      <c r="AR8" s="79" t="s">
        <v>625</v>
      </c>
      <c r="AS8" s="63" t="s">
        <v>622</v>
      </c>
      <c r="AT8" s="12" t="s">
        <v>626</v>
      </c>
      <c r="AU8" s="82"/>
      <c r="AV8" s="320"/>
      <c r="AW8" s="72"/>
      <c r="AX8" s="314"/>
      <c r="AY8" s="314"/>
      <c r="AZ8" s="314"/>
      <c r="BA8" s="69"/>
      <c r="BB8" s="69"/>
      <c r="BC8" s="69"/>
      <c r="BD8" s="105"/>
      <c r="BE8" s="81"/>
    </row>
    <row r="9" spans="1:58" ht="96" customHeight="1">
      <c r="A9" s="331">
        <v>1</v>
      </c>
      <c r="B9" s="5" t="s">
        <v>442</v>
      </c>
      <c r="C9" s="66">
        <v>9893</v>
      </c>
      <c r="D9" s="67">
        <v>92221100</v>
      </c>
      <c r="E9" s="68">
        <v>80089000</v>
      </c>
      <c r="F9" s="69">
        <v>80089000</v>
      </c>
      <c r="G9" s="69">
        <v>80089000</v>
      </c>
      <c r="H9" s="70">
        <v>1</v>
      </c>
      <c r="I9" s="10" t="s">
        <v>121</v>
      </c>
      <c r="J9" s="29">
        <v>2564</v>
      </c>
      <c r="K9" s="29">
        <v>2566</v>
      </c>
      <c r="L9" s="71">
        <v>243257</v>
      </c>
      <c r="M9" s="72"/>
      <c r="N9" s="72"/>
      <c r="O9" s="72"/>
      <c r="P9" s="72"/>
      <c r="Q9" s="72"/>
      <c r="R9" s="72"/>
      <c r="S9" s="72"/>
      <c r="T9" s="72"/>
      <c r="U9" s="72"/>
      <c r="V9" s="352">
        <f t="shared" ref="V9:V71" si="2">SUM(M9:U9)</f>
        <v>0</v>
      </c>
      <c r="W9" s="73">
        <v>18444300</v>
      </c>
      <c r="X9" s="74">
        <v>24501600</v>
      </c>
      <c r="Y9" s="73">
        <v>37143100</v>
      </c>
      <c r="Z9" s="73">
        <v>0</v>
      </c>
      <c r="AA9" s="73">
        <v>0</v>
      </c>
      <c r="AB9" s="73">
        <v>0</v>
      </c>
      <c r="AC9" s="76">
        <f t="shared" si="1"/>
        <v>80089000</v>
      </c>
      <c r="AD9" s="77"/>
      <c r="AE9" s="77"/>
      <c r="AF9" s="78"/>
      <c r="AG9" s="6" t="s">
        <v>410</v>
      </c>
      <c r="AH9" s="6" t="s">
        <v>409</v>
      </c>
      <c r="AI9" s="6" t="s">
        <v>411</v>
      </c>
      <c r="AJ9" s="6" t="s">
        <v>204</v>
      </c>
      <c r="AK9" s="6" t="s">
        <v>17</v>
      </c>
      <c r="AL9" s="6" t="s">
        <v>522</v>
      </c>
      <c r="AM9" s="15" t="s">
        <v>523</v>
      </c>
      <c r="AN9" s="12" t="s">
        <v>558</v>
      </c>
      <c r="AO9" s="79" t="s">
        <v>624</v>
      </c>
      <c r="AP9" s="80" t="s">
        <v>574</v>
      </c>
      <c r="AQ9" s="79" t="s">
        <v>575</v>
      </c>
      <c r="AR9" s="79" t="s">
        <v>625</v>
      </c>
      <c r="AS9" s="63" t="s">
        <v>627</v>
      </c>
      <c r="AT9" s="12" t="s">
        <v>629</v>
      </c>
      <c r="AU9" s="82"/>
      <c r="AV9" s="320"/>
      <c r="AW9" s="72"/>
      <c r="AX9" s="314"/>
      <c r="AY9" s="314"/>
      <c r="AZ9" s="314"/>
      <c r="BA9" s="314"/>
      <c r="BB9" s="314"/>
      <c r="BC9" s="314"/>
      <c r="BD9" s="314"/>
      <c r="BE9" s="81"/>
    </row>
    <row r="10" spans="1:58" ht="72" customHeight="1">
      <c r="A10" s="332">
        <v>1</v>
      </c>
      <c r="B10" s="85" t="s">
        <v>1079</v>
      </c>
      <c r="C10" s="66">
        <v>10944</v>
      </c>
      <c r="D10" s="69">
        <v>119479600</v>
      </c>
      <c r="E10" s="86">
        <v>95850000</v>
      </c>
      <c r="F10" s="69">
        <v>95850000</v>
      </c>
      <c r="G10" s="69">
        <v>95850000</v>
      </c>
      <c r="H10" s="70">
        <v>1</v>
      </c>
      <c r="I10" s="13" t="s">
        <v>121</v>
      </c>
      <c r="J10" s="14">
        <v>2563</v>
      </c>
      <c r="K10" s="29">
        <v>2566</v>
      </c>
      <c r="L10" s="87">
        <v>242791</v>
      </c>
      <c r="M10" s="73"/>
      <c r="N10" s="73"/>
      <c r="O10" s="73"/>
      <c r="P10" s="88"/>
      <c r="Q10" s="73"/>
      <c r="R10" s="73"/>
      <c r="S10" s="73"/>
      <c r="T10" s="73"/>
      <c r="U10" s="73">
        <v>5974100</v>
      </c>
      <c r="V10" s="352">
        <f t="shared" si="2"/>
        <v>5974100</v>
      </c>
      <c r="W10" s="89">
        <v>15719900</v>
      </c>
      <c r="X10" s="74">
        <v>51057000</v>
      </c>
      <c r="Y10" s="73">
        <v>23099000</v>
      </c>
      <c r="Z10" s="73">
        <v>0</v>
      </c>
      <c r="AA10" s="73">
        <v>0</v>
      </c>
      <c r="AB10" s="73">
        <v>0</v>
      </c>
      <c r="AC10" s="76">
        <f t="shared" si="1"/>
        <v>95850000</v>
      </c>
      <c r="AD10" s="91"/>
      <c r="AE10" s="92"/>
      <c r="AF10" s="93"/>
      <c r="AG10" s="8" t="s">
        <v>393</v>
      </c>
      <c r="AH10" s="8" t="s">
        <v>388</v>
      </c>
      <c r="AI10" s="8" t="s">
        <v>388</v>
      </c>
      <c r="AJ10" s="8" t="s">
        <v>389</v>
      </c>
      <c r="AK10" s="14" t="s">
        <v>21</v>
      </c>
      <c r="AL10" s="8" t="s">
        <v>524</v>
      </c>
      <c r="AM10" s="3" t="s">
        <v>525</v>
      </c>
      <c r="AN10" s="12" t="s">
        <v>558</v>
      </c>
      <c r="AO10" s="79" t="s">
        <v>624</v>
      </c>
      <c r="AP10" s="80" t="s">
        <v>574</v>
      </c>
      <c r="AQ10" s="79" t="s">
        <v>575</v>
      </c>
      <c r="AR10" s="79" t="s">
        <v>625</v>
      </c>
      <c r="AS10" s="83" t="s">
        <v>630</v>
      </c>
      <c r="AT10" s="12" t="s">
        <v>632</v>
      </c>
      <c r="AU10" s="95"/>
      <c r="AV10" s="321">
        <v>17921900</v>
      </c>
      <c r="AW10" s="321"/>
      <c r="AX10" s="314"/>
      <c r="AY10" s="314"/>
      <c r="AZ10" s="314"/>
      <c r="BA10" s="314"/>
      <c r="BB10" s="314"/>
      <c r="BC10" s="314"/>
      <c r="BD10" s="263"/>
      <c r="BE10" s="95"/>
    </row>
    <row r="11" spans="1:58" ht="96" customHeight="1">
      <c r="A11" s="97">
        <v>1</v>
      </c>
      <c r="B11" s="98" t="s">
        <v>443</v>
      </c>
      <c r="C11" s="15">
        <v>10725</v>
      </c>
      <c r="D11" s="99">
        <v>71961000</v>
      </c>
      <c r="E11" s="86"/>
      <c r="F11" s="67"/>
      <c r="G11" s="67"/>
      <c r="H11" s="100">
        <v>1</v>
      </c>
      <c r="I11" s="13" t="s">
        <v>121</v>
      </c>
      <c r="J11" s="14">
        <v>2565</v>
      </c>
      <c r="K11" s="29">
        <v>2567</v>
      </c>
      <c r="L11" s="71"/>
      <c r="M11" s="73"/>
      <c r="N11" s="73"/>
      <c r="O11" s="73"/>
      <c r="P11" s="88"/>
      <c r="Q11" s="73"/>
      <c r="R11" s="73"/>
      <c r="S11" s="73"/>
      <c r="T11" s="73"/>
      <c r="U11" s="73"/>
      <c r="V11" s="352">
        <f t="shared" si="2"/>
        <v>0</v>
      </c>
      <c r="W11" s="89"/>
      <c r="X11" s="74">
        <v>14392200</v>
      </c>
      <c r="Y11" s="73">
        <v>34757300</v>
      </c>
      <c r="Z11" s="73">
        <v>22601500</v>
      </c>
      <c r="AA11" s="73">
        <v>0</v>
      </c>
      <c r="AB11" s="73">
        <v>0</v>
      </c>
      <c r="AC11" s="76">
        <f t="shared" si="1"/>
        <v>71751000</v>
      </c>
      <c r="AD11" s="91"/>
      <c r="AE11" s="92"/>
      <c r="AF11" s="93"/>
      <c r="AG11" s="101" t="s">
        <v>421</v>
      </c>
      <c r="AH11" s="101" t="s">
        <v>422</v>
      </c>
      <c r="AI11" s="101" t="s">
        <v>375</v>
      </c>
      <c r="AJ11" s="101" t="s">
        <v>204</v>
      </c>
      <c r="AK11" s="101" t="s">
        <v>29</v>
      </c>
      <c r="AL11" s="101" t="s">
        <v>533</v>
      </c>
      <c r="AM11" s="15" t="s">
        <v>634</v>
      </c>
      <c r="AN11" s="15" t="s">
        <v>558</v>
      </c>
      <c r="AO11" s="15" t="s">
        <v>624</v>
      </c>
      <c r="AP11" s="15" t="s">
        <v>574</v>
      </c>
      <c r="AQ11" s="15" t="s">
        <v>575</v>
      </c>
      <c r="AR11" s="79" t="s">
        <v>625</v>
      </c>
      <c r="AS11" s="79" t="s">
        <v>633</v>
      </c>
      <c r="AT11" s="12" t="s">
        <v>635</v>
      </c>
      <c r="AU11" s="95"/>
      <c r="AV11" s="321"/>
      <c r="AW11" s="321"/>
      <c r="AX11" s="314"/>
      <c r="AY11" s="314"/>
      <c r="AZ11" s="314"/>
      <c r="BA11" s="314"/>
      <c r="BB11" s="314"/>
      <c r="BC11" s="314"/>
      <c r="BD11" s="263"/>
      <c r="BE11" s="95"/>
    </row>
    <row r="12" spans="1:58" ht="96" customHeight="1">
      <c r="A12" s="97">
        <v>1</v>
      </c>
      <c r="B12" s="98" t="s">
        <v>444</v>
      </c>
      <c r="C12" s="15" t="s">
        <v>445</v>
      </c>
      <c r="D12" s="99">
        <v>60619000</v>
      </c>
      <c r="E12" s="86"/>
      <c r="F12" s="67"/>
      <c r="G12" s="67"/>
      <c r="H12" s="100">
        <v>1</v>
      </c>
      <c r="I12" s="13" t="s">
        <v>121</v>
      </c>
      <c r="J12" s="14">
        <v>2565</v>
      </c>
      <c r="K12" s="29">
        <v>2566</v>
      </c>
      <c r="L12" s="71"/>
      <c r="M12" s="73"/>
      <c r="N12" s="73"/>
      <c r="O12" s="73"/>
      <c r="P12" s="88"/>
      <c r="Q12" s="73"/>
      <c r="R12" s="73"/>
      <c r="S12" s="73"/>
      <c r="T12" s="73"/>
      <c r="U12" s="73"/>
      <c r="V12" s="352">
        <f t="shared" si="2"/>
        <v>0</v>
      </c>
      <c r="W12" s="89"/>
      <c r="X12" s="74">
        <v>12123800</v>
      </c>
      <c r="Y12" s="73">
        <v>48495200</v>
      </c>
      <c r="Z12" s="73">
        <v>0</v>
      </c>
      <c r="AA12" s="73">
        <v>0</v>
      </c>
      <c r="AB12" s="73">
        <v>0</v>
      </c>
      <c r="AC12" s="76">
        <f t="shared" si="1"/>
        <v>60619000</v>
      </c>
      <c r="AD12" s="91"/>
      <c r="AE12" s="92"/>
      <c r="AF12" s="93"/>
      <c r="AG12" s="101" t="s">
        <v>559</v>
      </c>
      <c r="AH12" s="101" t="s">
        <v>560</v>
      </c>
      <c r="AI12" s="101" t="s">
        <v>561</v>
      </c>
      <c r="AJ12" s="101" t="s">
        <v>407</v>
      </c>
      <c r="AK12" s="101" t="s">
        <v>17</v>
      </c>
      <c r="AL12" s="101" t="s">
        <v>522</v>
      </c>
      <c r="AM12" s="15" t="s">
        <v>523</v>
      </c>
      <c r="AN12" s="15" t="s">
        <v>558</v>
      </c>
      <c r="AO12" s="15" t="s">
        <v>624</v>
      </c>
      <c r="AP12" s="15" t="s">
        <v>574</v>
      </c>
      <c r="AQ12" s="15" t="s">
        <v>575</v>
      </c>
      <c r="AR12" s="79" t="s">
        <v>625</v>
      </c>
      <c r="AS12" s="79" t="s">
        <v>636</v>
      </c>
      <c r="AT12" s="12" t="s">
        <v>637</v>
      </c>
      <c r="AU12" s="95"/>
      <c r="AV12" s="321"/>
      <c r="AW12" s="321"/>
      <c r="AX12" s="314"/>
      <c r="AY12" s="314"/>
      <c r="AZ12" s="314"/>
      <c r="BA12" s="314"/>
      <c r="BB12" s="314"/>
      <c r="BC12" s="314"/>
      <c r="BD12" s="263"/>
      <c r="BE12" s="95"/>
    </row>
    <row r="13" spans="1:58" ht="96" customHeight="1">
      <c r="A13" s="331">
        <v>2</v>
      </c>
      <c r="B13" s="5" t="s">
        <v>446</v>
      </c>
      <c r="C13" s="66">
        <v>8815</v>
      </c>
      <c r="D13" s="67">
        <v>119940100</v>
      </c>
      <c r="E13" s="102">
        <v>119250000</v>
      </c>
      <c r="F13" s="69">
        <v>119250000</v>
      </c>
      <c r="G13" s="69">
        <v>119250000</v>
      </c>
      <c r="H13" s="70">
        <v>1</v>
      </c>
      <c r="I13" s="10" t="s">
        <v>121</v>
      </c>
      <c r="J13" s="29">
        <v>2564</v>
      </c>
      <c r="K13" s="29">
        <v>2566</v>
      </c>
      <c r="L13" s="103">
        <v>243088</v>
      </c>
      <c r="M13" s="72"/>
      <c r="N13" s="72"/>
      <c r="O13" s="72"/>
      <c r="P13" s="72"/>
      <c r="Q13" s="72"/>
      <c r="R13" s="72"/>
      <c r="S13" s="72"/>
      <c r="T13" s="72"/>
      <c r="U13" s="72"/>
      <c r="V13" s="352">
        <f t="shared" si="2"/>
        <v>0</v>
      </c>
      <c r="W13" s="73">
        <v>23988100</v>
      </c>
      <c r="X13" s="74">
        <v>30989900</v>
      </c>
      <c r="Y13" s="73">
        <v>64272000</v>
      </c>
      <c r="Z13" s="73">
        <v>0</v>
      </c>
      <c r="AA13" s="73">
        <v>0</v>
      </c>
      <c r="AB13" s="73">
        <v>0</v>
      </c>
      <c r="AC13" s="76">
        <f t="shared" si="1"/>
        <v>119250000</v>
      </c>
      <c r="AD13" s="77"/>
      <c r="AE13" s="77"/>
      <c r="AF13" s="78"/>
      <c r="AG13" s="11" t="s">
        <v>562</v>
      </c>
      <c r="AH13" s="11" t="s">
        <v>535</v>
      </c>
      <c r="AI13" s="11" t="s">
        <v>535</v>
      </c>
      <c r="AJ13" s="11" t="s">
        <v>369</v>
      </c>
      <c r="AK13" s="11" t="s">
        <v>21</v>
      </c>
      <c r="AL13" s="11" t="s">
        <v>522</v>
      </c>
      <c r="AM13" s="15" t="s">
        <v>523</v>
      </c>
      <c r="AN13" s="12" t="s">
        <v>558</v>
      </c>
      <c r="AO13" s="79" t="s">
        <v>624</v>
      </c>
      <c r="AP13" s="80" t="s">
        <v>574</v>
      </c>
      <c r="AQ13" s="79" t="s">
        <v>575</v>
      </c>
      <c r="AR13" s="79" t="s">
        <v>625</v>
      </c>
      <c r="AS13" s="63" t="s">
        <v>638</v>
      </c>
      <c r="AT13" s="12" t="s">
        <v>639</v>
      </c>
      <c r="AU13" s="82"/>
      <c r="AV13" s="320"/>
      <c r="AW13" s="72"/>
      <c r="AX13" s="314"/>
      <c r="AY13" s="314"/>
      <c r="AZ13" s="314"/>
      <c r="BA13" s="314"/>
      <c r="BB13" s="314"/>
      <c r="BC13" s="314"/>
      <c r="BD13" s="314"/>
      <c r="BE13" s="81"/>
    </row>
    <row r="14" spans="1:58" ht="72" customHeight="1">
      <c r="A14" s="332">
        <v>2</v>
      </c>
      <c r="B14" s="85" t="s">
        <v>1080</v>
      </c>
      <c r="C14" s="66">
        <v>10554</v>
      </c>
      <c r="D14" s="69">
        <v>274065500</v>
      </c>
      <c r="E14" s="86">
        <v>224900000</v>
      </c>
      <c r="F14" s="69">
        <v>224900000</v>
      </c>
      <c r="G14" s="69">
        <v>224900000</v>
      </c>
      <c r="H14" s="102">
        <v>1</v>
      </c>
      <c r="I14" s="13" t="s">
        <v>121</v>
      </c>
      <c r="J14" s="14">
        <v>2563</v>
      </c>
      <c r="K14" s="29">
        <v>2566</v>
      </c>
      <c r="L14" s="103">
        <v>243406</v>
      </c>
      <c r="M14" s="73"/>
      <c r="N14" s="73"/>
      <c r="O14" s="73"/>
      <c r="P14" s="88"/>
      <c r="Q14" s="73"/>
      <c r="R14" s="73"/>
      <c r="S14" s="73"/>
      <c r="T14" s="73"/>
      <c r="U14" s="73">
        <v>13703300</v>
      </c>
      <c r="V14" s="352">
        <f t="shared" si="2"/>
        <v>13703300</v>
      </c>
      <c r="W14" s="89">
        <v>54813100</v>
      </c>
      <c r="X14" s="74">
        <v>16091000</v>
      </c>
      <c r="Y14" s="73">
        <v>140292600</v>
      </c>
      <c r="Z14" s="73">
        <v>0</v>
      </c>
      <c r="AA14" s="73">
        <v>0</v>
      </c>
      <c r="AB14" s="73">
        <v>0</v>
      </c>
      <c r="AC14" s="76">
        <f t="shared" si="1"/>
        <v>224900000</v>
      </c>
      <c r="AD14" s="91"/>
      <c r="AE14" s="92"/>
      <c r="AF14" s="93"/>
      <c r="AG14" s="8" t="s">
        <v>371</v>
      </c>
      <c r="AH14" s="8" t="s">
        <v>66</v>
      </c>
      <c r="AI14" s="8" t="s">
        <v>370</v>
      </c>
      <c r="AJ14" s="8" t="s">
        <v>369</v>
      </c>
      <c r="AK14" s="14" t="s">
        <v>28</v>
      </c>
      <c r="AL14" s="11" t="s">
        <v>1042</v>
      </c>
      <c r="AM14" s="32" t="s">
        <v>526</v>
      </c>
      <c r="AN14" s="12" t="s">
        <v>558</v>
      </c>
      <c r="AO14" s="79" t="s">
        <v>624</v>
      </c>
      <c r="AP14" s="80" t="s">
        <v>574</v>
      </c>
      <c r="AQ14" s="79" t="s">
        <v>575</v>
      </c>
      <c r="AR14" s="79" t="s">
        <v>625</v>
      </c>
      <c r="AS14" s="83" t="s">
        <v>640</v>
      </c>
      <c r="AT14" s="12" t="s">
        <v>641</v>
      </c>
      <c r="AU14" s="95"/>
      <c r="AV14" s="321">
        <v>41109800</v>
      </c>
      <c r="AW14" s="321"/>
      <c r="AX14" s="314"/>
      <c r="AY14" s="314"/>
      <c r="AZ14" s="314"/>
      <c r="BA14" s="314"/>
      <c r="BB14" s="314"/>
      <c r="BC14" s="314"/>
      <c r="BD14" s="263"/>
      <c r="BE14" s="95"/>
    </row>
    <row r="15" spans="1:58" ht="147.75" customHeight="1">
      <c r="A15" s="332">
        <v>2</v>
      </c>
      <c r="B15" s="85" t="s">
        <v>1081</v>
      </c>
      <c r="C15" s="66">
        <v>10805</v>
      </c>
      <c r="D15" s="69">
        <v>600000000</v>
      </c>
      <c r="E15" s="86">
        <v>455820000</v>
      </c>
      <c r="F15" s="69">
        <v>455820000</v>
      </c>
      <c r="G15" s="69">
        <v>455820000</v>
      </c>
      <c r="H15" s="102">
        <v>1</v>
      </c>
      <c r="I15" s="13" t="s">
        <v>121</v>
      </c>
      <c r="J15" s="14">
        <v>2563</v>
      </c>
      <c r="K15" s="29">
        <v>2566</v>
      </c>
      <c r="L15" s="103">
        <v>243520</v>
      </c>
      <c r="M15" s="73"/>
      <c r="N15" s="73"/>
      <c r="O15" s="73"/>
      <c r="P15" s="88"/>
      <c r="Q15" s="73"/>
      <c r="R15" s="73"/>
      <c r="S15" s="73"/>
      <c r="T15" s="73"/>
      <c r="U15" s="73">
        <v>14039200</v>
      </c>
      <c r="V15" s="352">
        <f t="shared" si="2"/>
        <v>14039200</v>
      </c>
      <c r="W15" s="89">
        <v>109620000</v>
      </c>
      <c r="X15" s="74">
        <v>2641500</v>
      </c>
      <c r="Y15" s="73">
        <v>329519300</v>
      </c>
      <c r="Z15" s="73">
        <v>0</v>
      </c>
      <c r="AA15" s="73">
        <v>0</v>
      </c>
      <c r="AB15" s="73">
        <v>0</v>
      </c>
      <c r="AC15" s="76">
        <f t="shared" si="1"/>
        <v>455820000</v>
      </c>
      <c r="AD15" s="91"/>
      <c r="AE15" s="92"/>
      <c r="AF15" s="93"/>
      <c r="AG15" s="8" t="s">
        <v>379</v>
      </c>
      <c r="AH15" s="8" t="s">
        <v>321</v>
      </c>
      <c r="AI15" s="8" t="s">
        <v>380</v>
      </c>
      <c r="AJ15" s="8" t="s">
        <v>376</v>
      </c>
      <c r="AK15" s="14" t="s">
        <v>33</v>
      </c>
      <c r="AL15" s="11" t="s">
        <v>1042</v>
      </c>
      <c r="AM15" s="32" t="s">
        <v>526</v>
      </c>
      <c r="AN15" s="12" t="s">
        <v>558</v>
      </c>
      <c r="AO15" s="79" t="s">
        <v>624</v>
      </c>
      <c r="AP15" s="80" t="s">
        <v>574</v>
      </c>
      <c r="AQ15" s="79" t="s">
        <v>575</v>
      </c>
      <c r="AR15" s="79" t="s">
        <v>625</v>
      </c>
      <c r="AS15" s="83" t="s">
        <v>642</v>
      </c>
      <c r="AT15" s="12" t="s">
        <v>643</v>
      </c>
      <c r="AU15" s="95" t="s">
        <v>682</v>
      </c>
      <c r="AV15" s="321">
        <v>90000000</v>
      </c>
      <c r="AW15" s="321" t="s">
        <v>1118</v>
      </c>
      <c r="AX15" s="314"/>
      <c r="AY15" s="314">
        <v>15960800</v>
      </c>
      <c r="AZ15" s="314">
        <f>AX15+AY15</f>
        <v>15960800</v>
      </c>
      <c r="BA15" s="314"/>
      <c r="BB15" s="96">
        <v>15960800</v>
      </c>
      <c r="BC15" s="96">
        <f>BA15+BB15</f>
        <v>15960800</v>
      </c>
      <c r="BD15" s="105" t="s">
        <v>1074</v>
      </c>
      <c r="BE15" s="95" t="s">
        <v>1120</v>
      </c>
      <c r="BF15" s="49"/>
    </row>
    <row r="16" spans="1:58" ht="96" customHeight="1">
      <c r="A16" s="97">
        <v>2</v>
      </c>
      <c r="B16" s="98" t="s">
        <v>447</v>
      </c>
      <c r="C16" s="15" t="s">
        <v>437</v>
      </c>
      <c r="D16" s="69">
        <v>82903400</v>
      </c>
      <c r="E16" s="86"/>
      <c r="F16" s="67"/>
      <c r="G16" s="67"/>
      <c r="H16" s="102">
        <v>1</v>
      </c>
      <c r="I16" s="15" t="s">
        <v>121</v>
      </c>
      <c r="J16" s="14">
        <v>2565</v>
      </c>
      <c r="K16" s="14">
        <v>2567</v>
      </c>
      <c r="L16" s="103"/>
      <c r="M16" s="73"/>
      <c r="N16" s="73"/>
      <c r="O16" s="73"/>
      <c r="P16" s="88"/>
      <c r="Q16" s="73"/>
      <c r="R16" s="73"/>
      <c r="S16" s="73"/>
      <c r="T16" s="73"/>
      <c r="U16" s="73"/>
      <c r="V16" s="352">
        <f t="shared" si="2"/>
        <v>0</v>
      </c>
      <c r="W16" s="89"/>
      <c r="X16" s="74">
        <v>16580700</v>
      </c>
      <c r="Y16" s="73">
        <v>17400100</v>
      </c>
      <c r="Z16" s="73">
        <v>48899200</v>
      </c>
      <c r="AA16" s="73">
        <v>0</v>
      </c>
      <c r="AB16" s="73">
        <v>0</v>
      </c>
      <c r="AC16" s="76">
        <f t="shared" si="1"/>
        <v>82880000</v>
      </c>
      <c r="AD16" s="91"/>
      <c r="AE16" s="92"/>
      <c r="AF16" s="93"/>
      <c r="AG16" s="101" t="s">
        <v>372</v>
      </c>
      <c r="AH16" s="101" t="s">
        <v>105</v>
      </c>
      <c r="AI16" s="101" t="s">
        <v>105</v>
      </c>
      <c r="AJ16" s="101" t="s">
        <v>369</v>
      </c>
      <c r="AK16" s="101" t="s">
        <v>16</v>
      </c>
      <c r="AL16" s="12" t="s">
        <v>522</v>
      </c>
      <c r="AM16" s="15" t="s">
        <v>523</v>
      </c>
      <c r="AN16" s="12" t="s">
        <v>558</v>
      </c>
      <c r="AO16" s="15" t="s">
        <v>624</v>
      </c>
      <c r="AP16" s="15" t="s">
        <v>574</v>
      </c>
      <c r="AQ16" s="15" t="s">
        <v>575</v>
      </c>
      <c r="AR16" s="15" t="s">
        <v>625</v>
      </c>
      <c r="AS16" s="79" t="s">
        <v>644</v>
      </c>
      <c r="AT16" s="12" t="s">
        <v>645</v>
      </c>
      <c r="AU16" s="95"/>
      <c r="AV16" s="321"/>
      <c r="AW16" s="321"/>
      <c r="AX16" s="314"/>
      <c r="AY16" s="314"/>
      <c r="AZ16" s="314"/>
      <c r="BA16" s="314"/>
      <c r="BB16" s="314"/>
      <c r="BC16" s="314"/>
      <c r="BD16" s="263"/>
      <c r="BE16" s="95"/>
    </row>
    <row r="17" spans="1:57" ht="96" customHeight="1">
      <c r="A17" s="97">
        <v>2</v>
      </c>
      <c r="B17" s="98" t="s">
        <v>448</v>
      </c>
      <c r="C17" s="15" t="s">
        <v>437</v>
      </c>
      <c r="D17" s="69">
        <v>82903600</v>
      </c>
      <c r="E17" s="86"/>
      <c r="F17" s="67"/>
      <c r="G17" s="67"/>
      <c r="H17" s="102">
        <v>1</v>
      </c>
      <c r="I17" s="15" t="s">
        <v>121</v>
      </c>
      <c r="J17" s="14">
        <v>2565</v>
      </c>
      <c r="K17" s="14">
        <v>2567</v>
      </c>
      <c r="L17" s="103"/>
      <c r="M17" s="73"/>
      <c r="N17" s="73"/>
      <c r="O17" s="73"/>
      <c r="P17" s="88"/>
      <c r="Q17" s="73"/>
      <c r="R17" s="73"/>
      <c r="S17" s="73"/>
      <c r="T17" s="73"/>
      <c r="U17" s="73"/>
      <c r="V17" s="352">
        <f t="shared" si="2"/>
        <v>0</v>
      </c>
      <c r="W17" s="89"/>
      <c r="X17" s="74">
        <v>16580800</v>
      </c>
      <c r="Y17" s="73">
        <v>17409700</v>
      </c>
      <c r="Z17" s="73">
        <v>48913100</v>
      </c>
      <c r="AA17" s="73">
        <v>0</v>
      </c>
      <c r="AB17" s="73">
        <v>0</v>
      </c>
      <c r="AC17" s="76">
        <f t="shared" si="1"/>
        <v>82903600</v>
      </c>
      <c r="AD17" s="91"/>
      <c r="AE17" s="92"/>
      <c r="AF17" s="93"/>
      <c r="AG17" s="101" t="s">
        <v>386</v>
      </c>
      <c r="AH17" s="101" t="s">
        <v>385</v>
      </c>
      <c r="AI17" s="101" t="s">
        <v>382</v>
      </c>
      <c r="AJ17" s="16" t="s">
        <v>381</v>
      </c>
      <c r="AK17" s="101" t="s">
        <v>16</v>
      </c>
      <c r="AL17" s="101" t="s">
        <v>522</v>
      </c>
      <c r="AM17" s="15" t="s">
        <v>523</v>
      </c>
      <c r="AN17" s="12" t="s">
        <v>558</v>
      </c>
      <c r="AO17" s="15" t="s">
        <v>624</v>
      </c>
      <c r="AP17" s="15" t="s">
        <v>574</v>
      </c>
      <c r="AQ17" s="15" t="s">
        <v>575</v>
      </c>
      <c r="AR17" s="15" t="s">
        <v>625</v>
      </c>
      <c r="AS17" s="79" t="s">
        <v>646</v>
      </c>
      <c r="AT17" s="12" t="s">
        <v>647</v>
      </c>
      <c r="AU17" s="95"/>
      <c r="AV17" s="321"/>
      <c r="AW17" s="321"/>
      <c r="AX17" s="314"/>
      <c r="AY17" s="314"/>
      <c r="AZ17" s="314"/>
      <c r="BA17" s="314"/>
      <c r="BB17" s="314"/>
      <c r="BC17" s="314"/>
      <c r="BD17" s="263"/>
      <c r="BE17" s="95"/>
    </row>
    <row r="18" spans="1:57" ht="96" customHeight="1">
      <c r="A18" s="331">
        <v>3</v>
      </c>
      <c r="B18" s="5" t="s">
        <v>449</v>
      </c>
      <c r="C18" s="66">
        <v>9893</v>
      </c>
      <c r="D18" s="67">
        <v>89102500</v>
      </c>
      <c r="E18" s="102">
        <v>84000000</v>
      </c>
      <c r="F18" s="69">
        <v>84000000</v>
      </c>
      <c r="G18" s="69">
        <v>84000000</v>
      </c>
      <c r="H18" s="70">
        <v>1</v>
      </c>
      <c r="I18" s="10" t="s">
        <v>121</v>
      </c>
      <c r="J18" s="29">
        <v>2564</v>
      </c>
      <c r="K18" s="29">
        <v>2566</v>
      </c>
      <c r="L18" s="107">
        <v>243407</v>
      </c>
      <c r="M18" s="72"/>
      <c r="N18" s="72"/>
      <c r="O18" s="108"/>
      <c r="P18" s="108"/>
      <c r="Q18" s="108"/>
      <c r="R18" s="75"/>
      <c r="S18" s="75"/>
      <c r="T18" s="75"/>
      <c r="U18" s="108"/>
      <c r="V18" s="352">
        <f t="shared" si="2"/>
        <v>0</v>
      </c>
      <c r="W18" s="73">
        <v>17820500</v>
      </c>
      <c r="X18" s="74">
        <v>28869000</v>
      </c>
      <c r="Y18" s="73">
        <v>37310500</v>
      </c>
      <c r="Z18" s="73">
        <v>0</v>
      </c>
      <c r="AA18" s="73">
        <v>0</v>
      </c>
      <c r="AB18" s="73">
        <v>0</v>
      </c>
      <c r="AC18" s="76">
        <f t="shared" si="1"/>
        <v>84000000</v>
      </c>
      <c r="AD18" s="77"/>
      <c r="AE18" s="77"/>
      <c r="AF18" s="78"/>
      <c r="AG18" s="11" t="s">
        <v>368</v>
      </c>
      <c r="AH18" s="11" t="s">
        <v>353</v>
      </c>
      <c r="AI18" s="11" t="s">
        <v>353</v>
      </c>
      <c r="AJ18" s="11" t="s">
        <v>343</v>
      </c>
      <c r="AK18" s="11" t="s">
        <v>16</v>
      </c>
      <c r="AL18" s="12" t="s">
        <v>522</v>
      </c>
      <c r="AM18" s="15" t="s">
        <v>523</v>
      </c>
      <c r="AN18" s="12" t="s">
        <v>558</v>
      </c>
      <c r="AO18" s="79" t="s">
        <v>624</v>
      </c>
      <c r="AP18" s="80" t="s">
        <v>574</v>
      </c>
      <c r="AQ18" s="79" t="s">
        <v>575</v>
      </c>
      <c r="AR18" s="79" t="s">
        <v>625</v>
      </c>
      <c r="AS18" s="63" t="s">
        <v>648</v>
      </c>
      <c r="AT18" s="12" t="s">
        <v>649</v>
      </c>
      <c r="AU18" s="81"/>
      <c r="AV18" s="320"/>
      <c r="AW18" s="320"/>
      <c r="AX18" s="314"/>
      <c r="AY18" s="314"/>
      <c r="AZ18" s="314"/>
      <c r="BA18" s="314"/>
      <c r="BB18" s="314"/>
      <c r="BC18" s="314"/>
      <c r="BD18" s="263"/>
      <c r="BE18" s="81"/>
    </row>
    <row r="19" spans="1:57" ht="72" customHeight="1">
      <c r="A19" s="332">
        <v>3</v>
      </c>
      <c r="B19" s="85" t="s">
        <v>450</v>
      </c>
      <c r="C19" s="66" t="s">
        <v>451</v>
      </c>
      <c r="D19" s="69">
        <v>218082700</v>
      </c>
      <c r="E19" s="86">
        <v>163500000</v>
      </c>
      <c r="F19" s="69">
        <v>163500000</v>
      </c>
      <c r="G19" s="69">
        <v>163500000</v>
      </c>
      <c r="H19" s="102">
        <v>1</v>
      </c>
      <c r="I19" s="13" t="s">
        <v>121</v>
      </c>
      <c r="J19" s="14">
        <v>2563</v>
      </c>
      <c r="K19" s="29">
        <v>2566</v>
      </c>
      <c r="L19" s="107">
        <v>243431</v>
      </c>
      <c r="M19" s="73"/>
      <c r="N19" s="73"/>
      <c r="O19" s="90"/>
      <c r="P19" s="88"/>
      <c r="Q19" s="73"/>
      <c r="R19" s="73"/>
      <c r="S19" s="73"/>
      <c r="T19" s="73"/>
      <c r="U19" s="73">
        <v>10904300</v>
      </c>
      <c r="V19" s="352">
        <f t="shared" si="2"/>
        <v>10904300</v>
      </c>
      <c r="W19" s="89">
        <v>43616600</v>
      </c>
      <c r="X19" s="74">
        <v>24253500</v>
      </c>
      <c r="Y19" s="73">
        <v>84725600</v>
      </c>
      <c r="Z19" s="73">
        <v>0</v>
      </c>
      <c r="AA19" s="73">
        <v>0</v>
      </c>
      <c r="AB19" s="73">
        <v>0</v>
      </c>
      <c r="AC19" s="76">
        <f t="shared" si="1"/>
        <v>163500000</v>
      </c>
      <c r="AD19" s="91"/>
      <c r="AE19" s="92"/>
      <c r="AF19" s="93"/>
      <c r="AG19" s="8" t="s">
        <v>361</v>
      </c>
      <c r="AH19" s="8" t="s">
        <v>66</v>
      </c>
      <c r="AI19" s="8" t="s">
        <v>342</v>
      </c>
      <c r="AJ19" s="8" t="s">
        <v>343</v>
      </c>
      <c r="AK19" s="14" t="s">
        <v>28</v>
      </c>
      <c r="AL19" s="8" t="s">
        <v>529</v>
      </c>
      <c r="AM19" s="32" t="s">
        <v>530</v>
      </c>
      <c r="AN19" s="12" t="s">
        <v>558</v>
      </c>
      <c r="AO19" s="79" t="s">
        <v>624</v>
      </c>
      <c r="AP19" s="17" t="s">
        <v>574</v>
      </c>
      <c r="AQ19" s="79" t="s">
        <v>575</v>
      </c>
      <c r="AR19" s="79" t="s">
        <v>625</v>
      </c>
      <c r="AS19" s="83" t="s">
        <v>650</v>
      </c>
      <c r="AT19" s="12" t="s">
        <v>651</v>
      </c>
      <c r="AU19" s="95"/>
      <c r="AV19" s="321">
        <v>32712300</v>
      </c>
      <c r="AW19" s="321"/>
      <c r="AX19" s="314"/>
      <c r="AY19" s="314"/>
      <c r="AZ19" s="314"/>
      <c r="BA19" s="314"/>
      <c r="BB19" s="314"/>
      <c r="BC19" s="314"/>
      <c r="BD19" s="263"/>
      <c r="BE19" s="95"/>
    </row>
    <row r="20" spans="1:57" ht="96" customHeight="1">
      <c r="A20" s="97">
        <v>3</v>
      </c>
      <c r="B20" s="98" t="s">
        <v>452</v>
      </c>
      <c r="C20" s="15" t="s">
        <v>453</v>
      </c>
      <c r="D20" s="69">
        <v>41469500</v>
      </c>
      <c r="E20" s="86"/>
      <c r="F20" s="67"/>
      <c r="G20" s="67"/>
      <c r="H20" s="102">
        <v>1</v>
      </c>
      <c r="I20" s="15" t="s">
        <v>121</v>
      </c>
      <c r="J20" s="14">
        <v>2565</v>
      </c>
      <c r="K20" s="29">
        <v>2566</v>
      </c>
      <c r="L20" s="107"/>
      <c r="M20" s="73"/>
      <c r="N20" s="73"/>
      <c r="O20" s="90"/>
      <c r="P20" s="88"/>
      <c r="Q20" s="73"/>
      <c r="R20" s="73"/>
      <c r="S20" s="73"/>
      <c r="T20" s="73"/>
      <c r="U20" s="73"/>
      <c r="V20" s="352">
        <f t="shared" si="2"/>
        <v>0</v>
      </c>
      <c r="W20" s="89"/>
      <c r="X20" s="100">
        <v>8293900</v>
      </c>
      <c r="Y20" s="73">
        <v>33105100</v>
      </c>
      <c r="Z20" s="73">
        <v>0</v>
      </c>
      <c r="AA20" s="73">
        <v>0</v>
      </c>
      <c r="AB20" s="73">
        <v>0</v>
      </c>
      <c r="AC20" s="76">
        <f t="shared" si="1"/>
        <v>41399000</v>
      </c>
      <c r="AD20" s="91"/>
      <c r="AE20" s="92"/>
      <c r="AF20" s="93"/>
      <c r="AG20" s="101" t="s">
        <v>364</v>
      </c>
      <c r="AH20" s="101" t="s">
        <v>351</v>
      </c>
      <c r="AI20" s="101" t="s">
        <v>351</v>
      </c>
      <c r="AJ20" s="101" t="s">
        <v>348</v>
      </c>
      <c r="AK20" s="101" t="s">
        <v>17</v>
      </c>
      <c r="AL20" s="101" t="s">
        <v>522</v>
      </c>
      <c r="AM20" s="15" t="s">
        <v>523</v>
      </c>
      <c r="AN20" s="12" t="s">
        <v>558</v>
      </c>
      <c r="AO20" s="15" t="s">
        <v>624</v>
      </c>
      <c r="AP20" s="15" t="s">
        <v>574</v>
      </c>
      <c r="AQ20" s="15" t="s">
        <v>575</v>
      </c>
      <c r="AR20" s="15" t="s">
        <v>625</v>
      </c>
      <c r="AS20" s="79" t="s">
        <v>652</v>
      </c>
      <c r="AT20" s="12" t="s">
        <v>653</v>
      </c>
      <c r="AU20" s="95"/>
      <c r="AV20" s="321"/>
      <c r="AW20" s="321"/>
      <c r="AX20" s="314"/>
      <c r="AY20" s="314"/>
      <c r="AZ20" s="314"/>
      <c r="BA20" s="314"/>
      <c r="BB20" s="314"/>
      <c r="BC20" s="314"/>
      <c r="BD20" s="263"/>
      <c r="BE20" s="95"/>
    </row>
    <row r="21" spans="1:57" ht="96" customHeight="1">
      <c r="A21" s="97">
        <v>3</v>
      </c>
      <c r="B21" s="98" t="s">
        <v>454</v>
      </c>
      <c r="C21" s="15">
        <v>10946</v>
      </c>
      <c r="D21" s="69">
        <v>65209600</v>
      </c>
      <c r="E21" s="86"/>
      <c r="F21" s="67"/>
      <c r="G21" s="67"/>
      <c r="H21" s="102">
        <v>1</v>
      </c>
      <c r="I21" s="15" t="s">
        <v>121</v>
      </c>
      <c r="J21" s="14">
        <v>2565</v>
      </c>
      <c r="K21" s="29">
        <v>2566</v>
      </c>
      <c r="L21" s="107"/>
      <c r="M21" s="73"/>
      <c r="N21" s="73"/>
      <c r="O21" s="90"/>
      <c r="P21" s="88"/>
      <c r="Q21" s="73"/>
      <c r="R21" s="73"/>
      <c r="S21" s="73"/>
      <c r="T21" s="73"/>
      <c r="U21" s="73"/>
      <c r="V21" s="352">
        <f t="shared" si="2"/>
        <v>0</v>
      </c>
      <c r="W21" s="89"/>
      <c r="X21" s="100">
        <v>13042000</v>
      </c>
      <c r="Y21" s="73">
        <v>52167600</v>
      </c>
      <c r="Z21" s="73">
        <v>0</v>
      </c>
      <c r="AA21" s="73">
        <v>0</v>
      </c>
      <c r="AB21" s="73">
        <v>0</v>
      </c>
      <c r="AC21" s="76">
        <f t="shared" si="1"/>
        <v>65209600</v>
      </c>
      <c r="AD21" s="91"/>
      <c r="AE21" s="92"/>
      <c r="AF21" s="93"/>
      <c r="AG21" s="101" t="s">
        <v>366</v>
      </c>
      <c r="AH21" s="101" t="s">
        <v>367</v>
      </c>
      <c r="AI21" s="101" t="s">
        <v>352</v>
      </c>
      <c r="AJ21" s="101" t="s">
        <v>343</v>
      </c>
      <c r="AK21" s="101" t="s">
        <v>17</v>
      </c>
      <c r="AL21" s="101" t="s">
        <v>522</v>
      </c>
      <c r="AM21" s="15" t="s">
        <v>523</v>
      </c>
      <c r="AN21" s="12" t="s">
        <v>558</v>
      </c>
      <c r="AO21" s="15" t="s">
        <v>624</v>
      </c>
      <c r="AP21" s="15" t="s">
        <v>574</v>
      </c>
      <c r="AQ21" s="15" t="s">
        <v>575</v>
      </c>
      <c r="AR21" s="15" t="s">
        <v>625</v>
      </c>
      <c r="AS21" s="79" t="s">
        <v>654</v>
      </c>
      <c r="AT21" s="12" t="s">
        <v>655</v>
      </c>
      <c r="AU21" s="95"/>
      <c r="AV21" s="321"/>
      <c r="AW21" s="321"/>
      <c r="AX21" s="314"/>
      <c r="AY21" s="314"/>
      <c r="AZ21" s="314"/>
      <c r="BA21" s="314"/>
      <c r="BB21" s="314"/>
      <c r="BC21" s="314"/>
      <c r="BD21" s="263"/>
      <c r="BE21" s="95"/>
    </row>
    <row r="22" spans="1:57" ht="96" customHeight="1">
      <c r="A22" s="331">
        <v>4</v>
      </c>
      <c r="B22" s="5" t="s">
        <v>455</v>
      </c>
      <c r="C22" s="66">
        <v>9118</v>
      </c>
      <c r="D22" s="67">
        <v>46855700</v>
      </c>
      <c r="E22" s="102">
        <v>42900000</v>
      </c>
      <c r="F22" s="69">
        <v>42900000</v>
      </c>
      <c r="G22" s="69">
        <v>42900000</v>
      </c>
      <c r="H22" s="70">
        <v>1</v>
      </c>
      <c r="I22" s="10" t="s">
        <v>121</v>
      </c>
      <c r="J22" s="29">
        <v>2564</v>
      </c>
      <c r="K22" s="29">
        <v>2566</v>
      </c>
      <c r="L22" s="111">
        <v>243053</v>
      </c>
      <c r="M22" s="72"/>
      <c r="N22" s="72"/>
      <c r="O22" s="72"/>
      <c r="P22" s="72"/>
      <c r="Q22" s="72"/>
      <c r="R22" s="72"/>
      <c r="S22" s="72"/>
      <c r="T22" s="72"/>
      <c r="U22" s="72"/>
      <c r="V22" s="352">
        <f t="shared" si="2"/>
        <v>0</v>
      </c>
      <c r="W22" s="73">
        <v>9371200</v>
      </c>
      <c r="X22" s="74">
        <v>26037700</v>
      </c>
      <c r="Y22" s="73">
        <v>7491100</v>
      </c>
      <c r="Z22" s="73">
        <v>0</v>
      </c>
      <c r="AA22" s="73">
        <v>0</v>
      </c>
      <c r="AB22" s="73">
        <v>0</v>
      </c>
      <c r="AC22" s="76">
        <f t="shared" si="1"/>
        <v>42900000</v>
      </c>
      <c r="AD22" s="77"/>
      <c r="AE22" s="77"/>
      <c r="AF22" s="78"/>
      <c r="AG22" s="11" t="s">
        <v>326</v>
      </c>
      <c r="AH22" s="11" t="s">
        <v>308</v>
      </c>
      <c r="AI22" s="11" t="s">
        <v>309</v>
      </c>
      <c r="AJ22" s="11" t="s">
        <v>307</v>
      </c>
      <c r="AK22" s="11" t="s">
        <v>428</v>
      </c>
      <c r="AL22" s="11" t="s">
        <v>531</v>
      </c>
      <c r="AM22" s="15" t="s">
        <v>532</v>
      </c>
      <c r="AN22" s="12" t="s">
        <v>558</v>
      </c>
      <c r="AO22" s="112" t="s">
        <v>576</v>
      </c>
      <c r="AP22" s="17" t="s">
        <v>577</v>
      </c>
      <c r="AQ22" s="79" t="s">
        <v>578</v>
      </c>
      <c r="AR22" s="79" t="s">
        <v>428</v>
      </c>
      <c r="AS22" s="110" t="s">
        <v>656</v>
      </c>
      <c r="AT22" s="12" t="s">
        <v>658</v>
      </c>
      <c r="AU22" s="82"/>
      <c r="AV22" s="320"/>
      <c r="AW22" s="72"/>
      <c r="AX22" s="314"/>
      <c r="AY22" s="314"/>
      <c r="AZ22" s="314"/>
      <c r="BA22" s="314"/>
      <c r="BB22" s="314"/>
      <c r="BC22" s="314"/>
      <c r="BD22" s="314"/>
      <c r="BE22" s="81"/>
    </row>
    <row r="23" spans="1:57" ht="72" customHeight="1">
      <c r="A23" s="331">
        <v>4</v>
      </c>
      <c r="B23" s="5" t="s">
        <v>456</v>
      </c>
      <c r="C23" s="66"/>
      <c r="D23" s="67">
        <v>75217000</v>
      </c>
      <c r="E23" s="102">
        <v>62800000</v>
      </c>
      <c r="F23" s="69">
        <v>62800000</v>
      </c>
      <c r="G23" s="69">
        <v>62800000</v>
      </c>
      <c r="H23" s="70">
        <v>1</v>
      </c>
      <c r="I23" s="10" t="s">
        <v>121</v>
      </c>
      <c r="J23" s="29">
        <v>2564</v>
      </c>
      <c r="K23" s="29">
        <v>2566</v>
      </c>
      <c r="L23" s="111">
        <v>243382</v>
      </c>
      <c r="M23" s="72"/>
      <c r="N23" s="72"/>
      <c r="O23" s="72"/>
      <c r="P23" s="72"/>
      <c r="Q23" s="72"/>
      <c r="R23" s="72"/>
      <c r="S23" s="72"/>
      <c r="T23" s="72"/>
      <c r="U23" s="72"/>
      <c r="V23" s="352">
        <f t="shared" si="2"/>
        <v>0</v>
      </c>
      <c r="W23" s="73">
        <v>15043400</v>
      </c>
      <c r="X23" s="74">
        <v>17626600</v>
      </c>
      <c r="Y23" s="73">
        <v>30130000</v>
      </c>
      <c r="Z23" s="73">
        <v>0</v>
      </c>
      <c r="AA23" s="73">
        <v>0</v>
      </c>
      <c r="AB23" s="73">
        <v>0</v>
      </c>
      <c r="AC23" s="76">
        <f t="shared" si="1"/>
        <v>62800000</v>
      </c>
      <c r="AD23" s="77"/>
      <c r="AE23" s="77"/>
      <c r="AF23" s="78"/>
      <c r="AG23" s="11" t="s">
        <v>341</v>
      </c>
      <c r="AH23" s="11" t="s">
        <v>320</v>
      </c>
      <c r="AI23" s="11" t="s">
        <v>320</v>
      </c>
      <c r="AJ23" s="11" t="s">
        <v>314</v>
      </c>
      <c r="AK23" s="11" t="s">
        <v>17</v>
      </c>
      <c r="AL23" s="11" t="s">
        <v>529</v>
      </c>
      <c r="AM23" s="32" t="s">
        <v>530</v>
      </c>
      <c r="AN23" s="12" t="s">
        <v>558</v>
      </c>
      <c r="AO23" s="79" t="s">
        <v>624</v>
      </c>
      <c r="AP23" s="17" t="s">
        <v>574</v>
      </c>
      <c r="AQ23" s="79" t="s">
        <v>575</v>
      </c>
      <c r="AR23" s="79" t="s">
        <v>625</v>
      </c>
      <c r="AS23" s="63" t="s">
        <v>659</v>
      </c>
      <c r="AT23" s="12" t="s">
        <v>660</v>
      </c>
      <c r="AU23" s="82"/>
      <c r="AV23" s="320"/>
      <c r="AW23" s="72"/>
      <c r="AX23" s="314"/>
      <c r="AY23" s="314"/>
      <c r="AZ23" s="314"/>
      <c r="BA23" s="314"/>
      <c r="BB23" s="314"/>
      <c r="BC23" s="314"/>
      <c r="BD23" s="314"/>
      <c r="BE23" s="81"/>
    </row>
    <row r="24" spans="1:57" ht="72" customHeight="1">
      <c r="A24" s="331">
        <v>4</v>
      </c>
      <c r="B24" s="5" t="s">
        <v>457</v>
      </c>
      <c r="C24" s="66">
        <v>10129</v>
      </c>
      <c r="D24" s="67">
        <v>239328800</v>
      </c>
      <c r="E24" s="108"/>
      <c r="F24" s="67">
        <v>198000000</v>
      </c>
      <c r="G24" s="67">
        <v>198000000</v>
      </c>
      <c r="H24" s="70"/>
      <c r="I24" s="10" t="s">
        <v>121</v>
      </c>
      <c r="J24" s="29">
        <v>2564</v>
      </c>
      <c r="K24" s="29">
        <v>2567</v>
      </c>
      <c r="L24" s="339">
        <v>243650</v>
      </c>
      <c r="M24" s="72"/>
      <c r="N24" s="72"/>
      <c r="O24" s="72"/>
      <c r="P24" s="72"/>
      <c r="Q24" s="72"/>
      <c r="R24" s="72"/>
      <c r="S24" s="72"/>
      <c r="T24" s="72"/>
      <c r="U24" s="72"/>
      <c r="V24" s="352">
        <f t="shared" si="2"/>
        <v>0</v>
      </c>
      <c r="W24" s="73">
        <v>47865800</v>
      </c>
      <c r="X24" s="74">
        <v>48450200</v>
      </c>
      <c r="Y24" s="73">
        <v>0</v>
      </c>
      <c r="Z24" s="73">
        <v>101684000</v>
      </c>
      <c r="AA24" s="73">
        <v>0</v>
      </c>
      <c r="AB24" s="73">
        <v>0</v>
      </c>
      <c r="AC24" s="76">
        <f t="shared" si="1"/>
        <v>198000000</v>
      </c>
      <c r="AD24" s="77"/>
      <c r="AE24" s="77"/>
      <c r="AF24" s="78"/>
      <c r="AG24" s="11" t="s">
        <v>536</v>
      </c>
      <c r="AH24" s="11" t="s">
        <v>323</v>
      </c>
      <c r="AI24" s="11" t="s">
        <v>317</v>
      </c>
      <c r="AJ24" s="11" t="s">
        <v>316</v>
      </c>
      <c r="AK24" s="11" t="s">
        <v>21</v>
      </c>
      <c r="AL24" s="11" t="s">
        <v>1042</v>
      </c>
      <c r="AM24" s="32" t="s">
        <v>526</v>
      </c>
      <c r="AN24" s="12" t="s">
        <v>558</v>
      </c>
      <c r="AO24" s="79" t="s">
        <v>624</v>
      </c>
      <c r="AP24" s="17" t="s">
        <v>574</v>
      </c>
      <c r="AQ24" s="79" t="s">
        <v>575</v>
      </c>
      <c r="AR24" s="79" t="s">
        <v>625</v>
      </c>
      <c r="AS24" s="63" t="s">
        <v>661</v>
      </c>
      <c r="AT24" s="12" t="s">
        <v>662</v>
      </c>
      <c r="AU24" s="81"/>
      <c r="AV24" s="320"/>
      <c r="AW24" s="320"/>
      <c r="AX24" s="314"/>
      <c r="AY24" s="314"/>
      <c r="AZ24" s="314"/>
      <c r="BA24" s="314"/>
      <c r="BB24" s="314"/>
      <c r="BC24" s="314"/>
      <c r="BD24" s="263"/>
      <c r="BE24" s="81"/>
    </row>
    <row r="25" spans="1:57" ht="96" customHeight="1">
      <c r="A25" s="331">
        <v>4</v>
      </c>
      <c r="B25" s="5" t="s">
        <v>458</v>
      </c>
      <c r="C25" s="66" t="s">
        <v>436</v>
      </c>
      <c r="D25" s="67">
        <v>121427400</v>
      </c>
      <c r="E25" s="102">
        <v>99400000</v>
      </c>
      <c r="F25" s="69">
        <v>99400000</v>
      </c>
      <c r="G25" s="69">
        <v>99400000</v>
      </c>
      <c r="H25" s="70">
        <v>1</v>
      </c>
      <c r="I25" s="10" t="s">
        <v>121</v>
      </c>
      <c r="J25" s="29">
        <v>2564</v>
      </c>
      <c r="K25" s="29">
        <v>2567</v>
      </c>
      <c r="L25" s="111">
        <v>243374</v>
      </c>
      <c r="M25" s="72"/>
      <c r="N25" s="72"/>
      <c r="O25" s="72"/>
      <c r="P25" s="72"/>
      <c r="Q25" s="72"/>
      <c r="R25" s="72"/>
      <c r="S25" s="72"/>
      <c r="T25" s="72"/>
      <c r="U25" s="72"/>
      <c r="V25" s="352">
        <f t="shared" si="2"/>
        <v>0</v>
      </c>
      <c r="W25" s="73">
        <v>24285500</v>
      </c>
      <c r="X25" s="74">
        <v>8172100</v>
      </c>
      <c r="Y25" s="73">
        <v>51128400</v>
      </c>
      <c r="Z25" s="73">
        <v>15814000</v>
      </c>
      <c r="AA25" s="73">
        <v>0</v>
      </c>
      <c r="AB25" s="73">
        <v>0</v>
      </c>
      <c r="AC25" s="76">
        <f t="shared" si="1"/>
        <v>99400000</v>
      </c>
      <c r="AD25" s="77"/>
      <c r="AE25" s="77"/>
      <c r="AF25" s="78"/>
      <c r="AG25" s="11" t="s">
        <v>329</v>
      </c>
      <c r="AH25" s="11" t="s">
        <v>308</v>
      </c>
      <c r="AI25" s="11" t="s">
        <v>309</v>
      </c>
      <c r="AJ25" s="11" t="s">
        <v>307</v>
      </c>
      <c r="AK25" s="11" t="s">
        <v>33</v>
      </c>
      <c r="AL25" s="11" t="s">
        <v>527</v>
      </c>
      <c r="AM25" s="11" t="s">
        <v>528</v>
      </c>
      <c r="AN25" s="12" t="s">
        <v>558</v>
      </c>
      <c r="AO25" s="79" t="s">
        <v>624</v>
      </c>
      <c r="AP25" s="17" t="s">
        <v>574</v>
      </c>
      <c r="AQ25" s="79" t="s">
        <v>575</v>
      </c>
      <c r="AR25" s="79" t="s">
        <v>625</v>
      </c>
      <c r="AS25" s="63" t="s">
        <v>663</v>
      </c>
      <c r="AT25" s="12" t="s">
        <v>664</v>
      </c>
      <c r="AU25" s="82"/>
      <c r="AV25" s="320"/>
      <c r="AW25" s="72"/>
      <c r="AX25" s="314"/>
      <c r="AY25" s="314"/>
      <c r="AZ25" s="314"/>
      <c r="BA25" s="314"/>
      <c r="BB25" s="314"/>
      <c r="BC25" s="314"/>
      <c r="BD25" s="314"/>
      <c r="BE25" s="81"/>
    </row>
    <row r="26" spans="1:57" ht="96" customHeight="1">
      <c r="A26" s="332">
        <v>4</v>
      </c>
      <c r="B26" s="85" t="s">
        <v>1082</v>
      </c>
      <c r="C26" s="66" t="s">
        <v>459</v>
      </c>
      <c r="D26" s="69">
        <v>404000000</v>
      </c>
      <c r="E26" s="86">
        <v>337000000</v>
      </c>
      <c r="F26" s="69">
        <v>337000000</v>
      </c>
      <c r="G26" s="69">
        <v>337000000</v>
      </c>
      <c r="H26" s="102">
        <v>1</v>
      </c>
      <c r="I26" s="13" t="s">
        <v>121</v>
      </c>
      <c r="J26" s="14">
        <v>2563</v>
      </c>
      <c r="K26" s="29">
        <v>2566</v>
      </c>
      <c r="L26" s="114">
        <v>242795</v>
      </c>
      <c r="M26" s="73"/>
      <c r="N26" s="73"/>
      <c r="O26" s="73"/>
      <c r="P26" s="88"/>
      <c r="Q26" s="73"/>
      <c r="R26" s="73"/>
      <c r="S26" s="73"/>
      <c r="T26" s="73"/>
      <c r="U26" s="73">
        <v>20200000</v>
      </c>
      <c r="V26" s="352">
        <f t="shared" si="2"/>
        <v>20200000</v>
      </c>
      <c r="W26" s="89">
        <v>80800000</v>
      </c>
      <c r="X26" s="74">
        <v>62782000</v>
      </c>
      <c r="Y26" s="73">
        <v>173218000</v>
      </c>
      <c r="Z26" s="73">
        <v>0</v>
      </c>
      <c r="AA26" s="73">
        <v>0</v>
      </c>
      <c r="AB26" s="73">
        <v>0</v>
      </c>
      <c r="AC26" s="76">
        <f t="shared" si="1"/>
        <v>337000000</v>
      </c>
      <c r="AD26" s="91"/>
      <c r="AE26" s="92"/>
      <c r="AF26" s="93"/>
      <c r="AG26" s="8" t="s">
        <v>332</v>
      </c>
      <c r="AH26" s="8" t="s">
        <v>328</v>
      </c>
      <c r="AI26" s="8" t="s">
        <v>322</v>
      </c>
      <c r="AJ26" s="8" t="s">
        <v>314</v>
      </c>
      <c r="AK26" s="14" t="s">
        <v>33</v>
      </c>
      <c r="AL26" s="11" t="s">
        <v>1042</v>
      </c>
      <c r="AM26" s="32" t="s">
        <v>526</v>
      </c>
      <c r="AN26" s="12" t="s">
        <v>558</v>
      </c>
      <c r="AO26" s="79" t="s">
        <v>624</v>
      </c>
      <c r="AP26" s="17" t="s">
        <v>574</v>
      </c>
      <c r="AQ26" s="79" t="s">
        <v>575</v>
      </c>
      <c r="AR26" s="79" t="s">
        <v>625</v>
      </c>
      <c r="AS26" s="83" t="s">
        <v>665</v>
      </c>
      <c r="AT26" s="12" t="s">
        <v>666</v>
      </c>
      <c r="AU26" s="95"/>
      <c r="AV26" s="321">
        <v>60600000</v>
      </c>
      <c r="AW26" s="321"/>
      <c r="AX26" s="314"/>
      <c r="AY26" s="314"/>
      <c r="AZ26" s="314"/>
      <c r="BA26" s="314"/>
      <c r="BB26" s="314"/>
      <c r="BC26" s="314"/>
      <c r="BD26" s="263"/>
      <c r="BE26" s="95"/>
    </row>
    <row r="27" spans="1:57" ht="96" customHeight="1">
      <c r="A27" s="332">
        <v>4</v>
      </c>
      <c r="B27" s="85" t="s">
        <v>1083</v>
      </c>
      <c r="C27" s="66">
        <v>10097</v>
      </c>
      <c r="D27" s="69">
        <v>325365600</v>
      </c>
      <c r="E27" s="86">
        <v>268885555</v>
      </c>
      <c r="F27" s="69">
        <v>268885555</v>
      </c>
      <c r="G27" s="69">
        <v>268885555</v>
      </c>
      <c r="H27" s="102">
        <v>1</v>
      </c>
      <c r="I27" s="13" t="s">
        <v>121</v>
      </c>
      <c r="J27" s="14">
        <v>2563</v>
      </c>
      <c r="K27" s="29">
        <v>2566</v>
      </c>
      <c r="L27" s="103">
        <v>243445</v>
      </c>
      <c r="M27" s="73"/>
      <c r="N27" s="73"/>
      <c r="O27" s="73"/>
      <c r="P27" s="88"/>
      <c r="Q27" s="73"/>
      <c r="R27" s="73"/>
      <c r="S27" s="73"/>
      <c r="T27" s="73"/>
      <c r="U27" s="73">
        <v>16268400</v>
      </c>
      <c r="V27" s="352">
        <f t="shared" si="2"/>
        <v>16268400</v>
      </c>
      <c r="W27" s="89">
        <v>65073200</v>
      </c>
      <c r="X27" s="74">
        <v>52482800</v>
      </c>
      <c r="Y27" s="73">
        <v>135061200</v>
      </c>
      <c r="Z27" s="73">
        <v>0</v>
      </c>
      <c r="AA27" s="73">
        <v>0</v>
      </c>
      <c r="AB27" s="73">
        <v>0</v>
      </c>
      <c r="AC27" s="76">
        <f t="shared" si="1"/>
        <v>268885600</v>
      </c>
      <c r="AD27" s="91"/>
      <c r="AE27" s="92"/>
      <c r="AF27" s="93"/>
      <c r="AG27" s="8" t="s">
        <v>339</v>
      </c>
      <c r="AH27" s="8" t="s">
        <v>340</v>
      </c>
      <c r="AI27" s="8" t="s">
        <v>325</v>
      </c>
      <c r="AJ27" s="8" t="s">
        <v>313</v>
      </c>
      <c r="AK27" s="14" t="s">
        <v>17</v>
      </c>
      <c r="AL27" s="8" t="s">
        <v>522</v>
      </c>
      <c r="AM27" s="15" t="s">
        <v>523</v>
      </c>
      <c r="AN27" s="12" t="s">
        <v>558</v>
      </c>
      <c r="AO27" s="79" t="s">
        <v>624</v>
      </c>
      <c r="AP27" s="17" t="s">
        <v>574</v>
      </c>
      <c r="AQ27" s="79" t="s">
        <v>575</v>
      </c>
      <c r="AR27" s="79" t="s">
        <v>625</v>
      </c>
      <c r="AS27" s="83" t="s">
        <v>667</v>
      </c>
      <c r="AT27" s="12" t="s">
        <v>668</v>
      </c>
      <c r="AU27" s="95"/>
      <c r="AV27" s="321">
        <v>48804800</v>
      </c>
      <c r="AW27" s="321"/>
      <c r="AX27" s="314"/>
      <c r="AY27" s="314"/>
      <c r="AZ27" s="314"/>
      <c r="BA27" s="314"/>
      <c r="BB27" s="314"/>
      <c r="BC27" s="314"/>
      <c r="BD27" s="263"/>
      <c r="BE27" s="95"/>
    </row>
    <row r="28" spans="1:57" ht="72" customHeight="1">
      <c r="A28" s="97">
        <v>4</v>
      </c>
      <c r="B28" s="98" t="s">
        <v>460</v>
      </c>
      <c r="C28" s="15">
        <v>9118</v>
      </c>
      <c r="D28" s="69">
        <v>46855700</v>
      </c>
      <c r="E28" s="86"/>
      <c r="F28" s="67"/>
      <c r="G28" s="67"/>
      <c r="H28" s="100">
        <v>1</v>
      </c>
      <c r="I28" s="13" t="s">
        <v>121</v>
      </c>
      <c r="J28" s="14">
        <v>2565</v>
      </c>
      <c r="K28" s="29">
        <v>2567</v>
      </c>
      <c r="L28" s="103"/>
      <c r="M28" s="73"/>
      <c r="N28" s="73"/>
      <c r="O28" s="73"/>
      <c r="P28" s="88"/>
      <c r="Q28" s="73"/>
      <c r="R28" s="73"/>
      <c r="S28" s="73"/>
      <c r="T28" s="73"/>
      <c r="U28" s="73"/>
      <c r="V28" s="352">
        <f t="shared" si="2"/>
        <v>0</v>
      </c>
      <c r="W28" s="89"/>
      <c r="X28" s="100">
        <v>9371200</v>
      </c>
      <c r="Y28" s="73">
        <v>24367500</v>
      </c>
      <c r="Z28" s="73">
        <v>13117000</v>
      </c>
      <c r="AA28" s="73">
        <v>0</v>
      </c>
      <c r="AB28" s="73">
        <v>0</v>
      </c>
      <c r="AC28" s="76">
        <f t="shared" si="1"/>
        <v>46855700</v>
      </c>
      <c r="AD28" s="91"/>
      <c r="AE28" s="92"/>
      <c r="AF28" s="93"/>
      <c r="AG28" s="101" t="s">
        <v>563</v>
      </c>
      <c r="AH28" s="101" t="s">
        <v>564</v>
      </c>
      <c r="AI28" s="101" t="s">
        <v>333</v>
      </c>
      <c r="AJ28" s="101" t="s">
        <v>93</v>
      </c>
      <c r="AK28" s="15" t="s">
        <v>428</v>
      </c>
      <c r="AL28" s="11" t="s">
        <v>531</v>
      </c>
      <c r="AM28" s="15" t="s">
        <v>532</v>
      </c>
      <c r="AN28" s="12" t="s">
        <v>558</v>
      </c>
      <c r="AO28" s="101" t="s">
        <v>576</v>
      </c>
      <c r="AP28" s="15" t="s">
        <v>577</v>
      </c>
      <c r="AQ28" s="15" t="s">
        <v>578</v>
      </c>
      <c r="AR28" s="15" t="s">
        <v>428</v>
      </c>
      <c r="AS28" s="79" t="s">
        <v>669</v>
      </c>
      <c r="AT28" s="12" t="s">
        <v>670</v>
      </c>
      <c r="AU28" s="95"/>
      <c r="AV28" s="321"/>
      <c r="AW28" s="321"/>
      <c r="AX28" s="314"/>
      <c r="AY28" s="314"/>
      <c r="AZ28" s="314"/>
      <c r="BA28" s="314"/>
      <c r="BB28" s="314"/>
      <c r="BC28" s="314"/>
      <c r="BD28" s="263"/>
      <c r="BE28" s="95"/>
    </row>
    <row r="29" spans="1:57" ht="96" customHeight="1">
      <c r="A29" s="97">
        <v>4</v>
      </c>
      <c r="B29" s="98" t="s">
        <v>461</v>
      </c>
      <c r="C29" s="15">
        <v>10954</v>
      </c>
      <c r="D29" s="69">
        <v>70400900</v>
      </c>
      <c r="E29" s="86"/>
      <c r="F29" s="67"/>
      <c r="G29" s="67"/>
      <c r="H29" s="100">
        <v>1</v>
      </c>
      <c r="I29" s="13" t="s">
        <v>121</v>
      </c>
      <c r="J29" s="14">
        <v>2565</v>
      </c>
      <c r="K29" s="29">
        <v>2567</v>
      </c>
      <c r="L29" s="103"/>
      <c r="M29" s="73"/>
      <c r="N29" s="73"/>
      <c r="O29" s="73"/>
      <c r="P29" s="88"/>
      <c r="Q29" s="73"/>
      <c r="R29" s="73"/>
      <c r="S29" s="73"/>
      <c r="T29" s="73"/>
      <c r="U29" s="73"/>
      <c r="V29" s="352">
        <f t="shared" si="2"/>
        <v>0</v>
      </c>
      <c r="W29" s="89"/>
      <c r="X29" s="100">
        <v>14080200</v>
      </c>
      <c r="Y29" s="73">
        <v>38731800</v>
      </c>
      <c r="Z29" s="73">
        <v>17588900</v>
      </c>
      <c r="AA29" s="73">
        <v>0</v>
      </c>
      <c r="AB29" s="73">
        <v>0</v>
      </c>
      <c r="AC29" s="76">
        <f t="shared" si="1"/>
        <v>70400900</v>
      </c>
      <c r="AD29" s="91"/>
      <c r="AE29" s="92"/>
      <c r="AF29" s="93"/>
      <c r="AG29" s="101" t="s">
        <v>335</v>
      </c>
      <c r="AH29" s="101" t="s">
        <v>336</v>
      </c>
      <c r="AI29" s="101" t="s">
        <v>337</v>
      </c>
      <c r="AJ29" s="101" t="s">
        <v>93</v>
      </c>
      <c r="AK29" s="101" t="s">
        <v>16</v>
      </c>
      <c r="AL29" s="101" t="s">
        <v>522</v>
      </c>
      <c r="AM29" s="15" t="s">
        <v>523</v>
      </c>
      <c r="AN29" s="12" t="s">
        <v>558</v>
      </c>
      <c r="AO29" s="15" t="s">
        <v>624</v>
      </c>
      <c r="AP29" s="15" t="s">
        <v>574</v>
      </c>
      <c r="AQ29" s="15" t="s">
        <v>575</v>
      </c>
      <c r="AR29" s="15" t="s">
        <v>625</v>
      </c>
      <c r="AS29" s="79" t="s">
        <v>671</v>
      </c>
      <c r="AT29" s="12" t="s">
        <v>672</v>
      </c>
      <c r="AU29" s="95"/>
      <c r="AV29" s="321"/>
      <c r="AW29" s="321"/>
      <c r="AX29" s="314"/>
      <c r="AY29" s="314"/>
      <c r="AZ29" s="314"/>
      <c r="BA29" s="314"/>
      <c r="BB29" s="314"/>
      <c r="BC29" s="314"/>
      <c r="BD29" s="263"/>
      <c r="BE29" s="95"/>
    </row>
    <row r="30" spans="1:57" ht="96" customHeight="1">
      <c r="A30" s="331">
        <v>5</v>
      </c>
      <c r="B30" s="5" t="s">
        <v>462</v>
      </c>
      <c r="C30" s="66" t="s">
        <v>438</v>
      </c>
      <c r="D30" s="67">
        <v>110922000</v>
      </c>
      <c r="E30" s="68">
        <v>81490000</v>
      </c>
      <c r="F30" s="69">
        <v>81490000</v>
      </c>
      <c r="G30" s="69">
        <v>81490000</v>
      </c>
      <c r="H30" s="70">
        <v>1</v>
      </c>
      <c r="I30" s="10" t="s">
        <v>121</v>
      </c>
      <c r="J30" s="29">
        <v>2564</v>
      </c>
      <c r="K30" s="29">
        <v>2566</v>
      </c>
      <c r="L30" s="111">
        <v>243240</v>
      </c>
      <c r="M30" s="72"/>
      <c r="N30" s="72"/>
      <c r="O30" s="72"/>
      <c r="P30" s="72"/>
      <c r="Q30" s="72"/>
      <c r="R30" s="72"/>
      <c r="S30" s="72"/>
      <c r="T30" s="72"/>
      <c r="U30" s="72"/>
      <c r="V30" s="352">
        <f t="shared" si="2"/>
        <v>0</v>
      </c>
      <c r="W30" s="73">
        <v>22184400</v>
      </c>
      <c r="X30" s="74">
        <v>46974000</v>
      </c>
      <c r="Y30" s="73">
        <v>12331600</v>
      </c>
      <c r="Z30" s="73">
        <v>0</v>
      </c>
      <c r="AA30" s="73">
        <v>0</v>
      </c>
      <c r="AB30" s="73">
        <v>0</v>
      </c>
      <c r="AC30" s="76">
        <f t="shared" si="1"/>
        <v>81490000</v>
      </c>
      <c r="AD30" s="77"/>
      <c r="AE30" s="77"/>
      <c r="AF30" s="78"/>
      <c r="AG30" s="11" t="s">
        <v>284</v>
      </c>
      <c r="AH30" s="11" t="s">
        <v>285</v>
      </c>
      <c r="AI30" s="11" t="s">
        <v>277</v>
      </c>
      <c r="AJ30" s="11" t="s">
        <v>258</v>
      </c>
      <c r="AK30" s="11" t="s">
        <v>33</v>
      </c>
      <c r="AL30" s="11" t="s">
        <v>529</v>
      </c>
      <c r="AM30" s="32" t="s">
        <v>530</v>
      </c>
      <c r="AN30" s="12" t="s">
        <v>558</v>
      </c>
      <c r="AO30" s="79" t="s">
        <v>624</v>
      </c>
      <c r="AP30" s="17" t="s">
        <v>574</v>
      </c>
      <c r="AQ30" s="79" t="s">
        <v>575</v>
      </c>
      <c r="AR30" s="79" t="s">
        <v>625</v>
      </c>
      <c r="AS30" s="63" t="s">
        <v>673</v>
      </c>
      <c r="AT30" s="12" t="s">
        <v>674</v>
      </c>
      <c r="AU30" s="82"/>
      <c r="AV30" s="320"/>
      <c r="AW30" s="72"/>
      <c r="AX30" s="314"/>
      <c r="AY30" s="314"/>
      <c r="AZ30" s="314"/>
      <c r="BA30" s="314"/>
      <c r="BB30" s="314"/>
      <c r="BC30" s="314"/>
      <c r="BD30" s="314"/>
      <c r="BE30" s="81"/>
    </row>
    <row r="31" spans="1:57" ht="96" customHeight="1">
      <c r="A31" s="331">
        <v>5</v>
      </c>
      <c r="B31" s="5" t="s">
        <v>463</v>
      </c>
      <c r="C31" s="66">
        <v>9118</v>
      </c>
      <c r="D31" s="67">
        <v>48495600</v>
      </c>
      <c r="E31" s="115">
        <v>39500000</v>
      </c>
      <c r="F31" s="69">
        <v>39500000</v>
      </c>
      <c r="G31" s="69">
        <v>39500000</v>
      </c>
      <c r="H31" s="70">
        <v>1</v>
      </c>
      <c r="I31" s="10" t="s">
        <v>121</v>
      </c>
      <c r="J31" s="29">
        <v>2564</v>
      </c>
      <c r="K31" s="29">
        <v>2566</v>
      </c>
      <c r="L31" s="111">
        <v>243160</v>
      </c>
      <c r="M31" s="72"/>
      <c r="N31" s="72"/>
      <c r="O31" s="72"/>
      <c r="P31" s="72"/>
      <c r="Q31" s="72"/>
      <c r="R31" s="72"/>
      <c r="S31" s="72"/>
      <c r="T31" s="72"/>
      <c r="U31" s="72"/>
      <c r="V31" s="352">
        <f t="shared" si="2"/>
        <v>0</v>
      </c>
      <c r="W31" s="73">
        <v>9699200</v>
      </c>
      <c r="X31" s="74">
        <v>25548800</v>
      </c>
      <c r="Y31" s="73">
        <v>4252000</v>
      </c>
      <c r="Z31" s="73">
        <v>0</v>
      </c>
      <c r="AA31" s="73">
        <v>0</v>
      </c>
      <c r="AB31" s="73">
        <v>0</v>
      </c>
      <c r="AC31" s="76">
        <f t="shared" si="1"/>
        <v>39500000</v>
      </c>
      <c r="AD31" s="77"/>
      <c r="AE31" s="77"/>
      <c r="AF31" s="78"/>
      <c r="AG31" s="11" t="s">
        <v>275</v>
      </c>
      <c r="AH31" s="11" t="s">
        <v>276</v>
      </c>
      <c r="AI31" s="11" t="s">
        <v>277</v>
      </c>
      <c r="AJ31" s="11" t="s">
        <v>258</v>
      </c>
      <c r="AK31" s="11" t="s">
        <v>428</v>
      </c>
      <c r="AL31" s="11" t="s">
        <v>531</v>
      </c>
      <c r="AM31" s="11" t="s">
        <v>657</v>
      </c>
      <c r="AN31" s="12" t="s">
        <v>558</v>
      </c>
      <c r="AO31" s="112" t="s">
        <v>576</v>
      </c>
      <c r="AP31" s="17" t="s">
        <v>577</v>
      </c>
      <c r="AQ31" s="79" t="s">
        <v>578</v>
      </c>
      <c r="AR31" s="79" t="s">
        <v>428</v>
      </c>
      <c r="AS31" s="63" t="s">
        <v>675</v>
      </c>
      <c r="AT31" s="12" t="s">
        <v>676</v>
      </c>
      <c r="AU31" s="82"/>
      <c r="AV31" s="320"/>
      <c r="AW31" s="72"/>
      <c r="AX31" s="314"/>
      <c r="AY31" s="314"/>
      <c r="AZ31" s="314"/>
      <c r="BA31" s="314"/>
      <c r="BB31" s="314"/>
      <c r="BC31" s="314"/>
      <c r="BD31" s="263"/>
      <c r="BE31" s="81"/>
    </row>
    <row r="32" spans="1:57" ht="96" customHeight="1">
      <c r="A32" s="331">
        <v>5</v>
      </c>
      <c r="B32" s="5" t="s">
        <v>464</v>
      </c>
      <c r="C32" s="66">
        <v>10943</v>
      </c>
      <c r="D32" s="67">
        <v>181232600</v>
      </c>
      <c r="E32" s="116">
        <v>141020000</v>
      </c>
      <c r="F32" s="69">
        <v>141020000</v>
      </c>
      <c r="G32" s="69">
        <v>141020000</v>
      </c>
      <c r="H32" s="70">
        <v>1</v>
      </c>
      <c r="I32" s="10" t="s">
        <v>121</v>
      </c>
      <c r="J32" s="29">
        <v>2564</v>
      </c>
      <c r="K32" s="29">
        <v>2567</v>
      </c>
      <c r="L32" s="111">
        <v>243449</v>
      </c>
      <c r="M32" s="72"/>
      <c r="N32" s="72"/>
      <c r="O32" s="72"/>
      <c r="P32" s="72"/>
      <c r="Q32" s="72"/>
      <c r="R32" s="72"/>
      <c r="S32" s="72"/>
      <c r="T32" s="72"/>
      <c r="U32" s="72"/>
      <c r="V32" s="352">
        <f t="shared" si="2"/>
        <v>0</v>
      </c>
      <c r="W32" s="73">
        <v>36246600</v>
      </c>
      <c r="X32" s="74">
        <v>46133400</v>
      </c>
      <c r="Y32" s="73">
        <v>32975000</v>
      </c>
      <c r="Z32" s="73">
        <v>25665000</v>
      </c>
      <c r="AA32" s="73">
        <v>0</v>
      </c>
      <c r="AB32" s="73">
        <v>0</v>
      </c>
      <c r="AC32" s="76">
        <f t="shared" si="1"/>
        <v>141020000</v>
      </c>
      <c r="AD32" s="77"/>
      <c r="AE32" s="77"/>
      <c r="AF32" s="78"/>
      <c r="AG32" s="11" t="s">
        <v>297</v>
      </c>
      <c r="AH32" s="11" t="s">
        <v>273</v>
      </c>
      <c r="AI32" s="11" t="s">
        <v>270</v>
      </c>
      <c r="AJ32" s="11" t="s">
        <v>265</v>
      </c>
      <c r="AK32" s="11" t="s">
        <v>17</v>
      </c>
      <c r="AL32" s="11" t="s">
        <v>522</v>
      </c>
      <c r="AM32" s="15" t="s">
        <v>523</v>
      </c>
      <c r="AN32" s="12" t="s">
        <v>558</v>
      </c>
      <c r="AO32" s="79" t="s">
        <v>624</v>
      </c>
      <c r="AP32" s="17" t="s">
        <v>574</v>
      </c>
      <c r="AQ32" s="79" t="s">
        <v>575</v>
      </c>
      <c r="AR32" s="79" t="s">
        <v>625</v>
      </c>
      <c r="AS32" s="63" t="s">
        <v>677</v>
      </c>
      <c r="AT32" s="12" t="s">
        <v>678</v>
      </c>
      <c r="AU32" s="82"/>
      <c r="AV32" s="320"/>
      <c r="AW32" s="72"/>
      <c r="AX32" s="314"/>
      <c r="AY32" s="314"/>
      <c r="AZ32" s="314"/>
      <c r="BA32" s="314"/>
      <c r="BB32" s="314"/>
      <c r="BC32" s="314"/>
      <c r="BD32" s="314"/>
      <c r="BE32" s="81"/>
    </row>
    <row r="33" spans="1:58" ht="96" customHeight="1">
      <c r="A33" s="331">
        <v>5</v>
      </c>
      <c r="B33" s="5" t="s">
        <v>465</v>
      </c>
      <c r="C33" s="66">
        <v>10946</v>
      </c>
      <c r="D33" s="67">
        <v>67020300</v>
      </c>
      <c r="E33" s="102">
        <v>66950000</v>
      </c>
      <c r="F33" s="69">
        <v>66950000</v>
      </c>
      <c r="G33" s="69">
        <v>66950000</v>
      </c>
      <c r="H33" s="70">
        <v>1</v>
      </c>
      <c r="I33" s="10" t="s">
        <v>121</v>
      </c>
      <c r="J33" s="29">
        <v>2564</v>
      </c>
      <c r="K33" s="29">
        <v>2566</v>
      </c>
      <c r="L33" s="111">
        <v>243171</v>
      </c>
      <c r="M33" s="72"/>
      <c r="N33" s="72"/>
      <c r="O33" s="72"/>
      <c r="P33" s="72"/>
      <c r="Q33" s="72"/>
      <c r="R33" s="72"/>
      <c r="S33" s="72"/>
      <c r="T33" s="72"/>
      <c r="U33" s="72"/>
      <c r="V33" s="352">
        <f t="shared" si="2"/>
        <v>0</v>
      </c>
      <c r="W33" s="73">
        <v>13404100</v>
      </c>
      <c r="X33" s="74">
        <v>32303800</v>
      </c>
      <c r="Y33" s="73">
        <v>21242100</v>
      </c>
      <c r="Z33" s="73">
        <v>0</v>
      </c>
      <c r="AA33" s="73">
        <v>0</v>
      </c>
      <c r="AB33" s="73">
        <v>0</v>
      </c>
      <c r="AC33" s="76">
        <f t="shared" si="1"/>
        <v>66950000</v>
      </c>
      <c r="AD33" s="77"/>
      <c r="AE33" s="77"/>
      <c r="AF33" s="78"/>
      <c r="AG33" s="11" t="s">
        <v>301</v>
      </c>
      <c r="AH33" s="11" t="s">
        <v>300</v>
      </c>
      <c r="AI33" s="11" t="s">
        <v>300</v>
      </c>
      <c r="AJ33" s="11" t="s">
        <v>263</v>
      </c>
      <c r="AK33" s="11" t="s">
        <v>17</v>
      </c>
      <c r="AL33" s="11" t="s">
        <v>522</v>
      </c>
      <c r="AM33" s="15" t="s">
        <v>523</v>
      </c>
      <c r="AN33" s="12" t="s">
        <v>558</v>
      </c>
      <c r="AO33" s="79" t="s">
        <v>624</v>
      </c>
      <c r="AP33" s="17" t="s">
        <v>574</v>
      </c>
      <c r="AQ33" s="79" t="s">
        <v>575</v>
      </c>
      <c r="AR33" s="79" t="s">
        <v>625</v>
      </c>
      <c r="AS33" s="63" t="s">
        <v>679</v>
      </c>
      <c r="AT33" s="12" t="s">
        <v>680</v>
      </c>
      <c r="AU33" s="82"/>
      <c r="AV33" s="320"/>
      <c r="AW33" s="72"/>
      <c r="AX33" s="314"/>
      <c r="AY33" s="314"/>
      <c r="AZ33" s="314"/>
      <c r="BA33" s="314"/>
      <c r="BB33" s="314"/>
      <c r="BC33" s="314"/>
      <c r="BD33" s="263"/>
      <c r="BE33" s="81"/>
    </row>
    <row r="34" spans="1:58" ht="126">
      <c r="A34" s="133">
        <v>5</v>
      </c>
      <c r="B34" s="31" t="s">
        <v>466</v>
      </c>
      <c r="C34" s="66"/>
      <c r="D34" s="89">
        <v>350000000</v>
      </c>
      <c r="E34" s="90">
        <v>297900000</v>
      </c>
      <c r="F34" s="69">
        <v>297900000</v>
      </c>
      <c r="G34" s="69">
        <v>297900000</v>
      </c>
      <c r="H34" s="119">
        <v>1</v>
      </c>
      <c r="I34" s="17" t="s">
        <v>121</v>
      </c>
      <c r="J34" s="30">
        <v>2562</v>
      </c>
      <c r="K34" s="29">
        <v>2566</v>
      </c>
      <c r="L34" s="111">
        <v>243012</v>
      </c>
      <c r="M34" s="73"/>
      <c r="N34" s="73"/>
      <c r="O34" s="73"/>
      <c r="P34" s="73"/>
      <c r="Q34" s="73"/>
      <c r="R34" s="73"/>
      <c r="S34" s="73"/>
      <c r="T34" s="89">
        <v>70000000</v>
      </c>
      <c r="U34" s="120"/>
      <c r="V34" s="352">
        <f t="shared" si="2"/>
        <v>70000000</v>
      </c>
      <c r="W34" s="89">
        <v>31286000</v>
      </c>
      <c r="X34" s="74">
        <v>188862100</v>
      </c>
      <c r="Y34" s="73">
        <v>48557700</v>
      </c>
      <c r="Z34" s="73">
        <v>0</v>
      </c>
      <c r="AA34" s="73">
        <v>0</v>
      </c>
      <c r="AB34" s="73">
        <v>0</v>
      </c>
      <c r="AC34" s="76">
        <f t="shared" si="1"/>
        <v>338705800</v>
      </c>
      <c r="AD34" s="122"/>
      <c r="AE34" s="123"/>
      <c r="AF34" s="124"/>
      <c r="AG34" s="12" t="s">
        <v>286</v>
      </c>
      <c r="AH34" s="125" t="s">
        <v>267</v>
      </c>
      <c r="AI34" s="125" t="s">
        <v>267</v>
      </c>
      <c r="AJ34" s="12" t="s">
        <v>259</v>
      </c>
      <c r="AK34" s="12" t="s">
        <v>28</v>
      </c>
      <c r="AL34" s="12" t="s">
        <v>522</v>
      </c>
      <c r="AM34" s="15" t="s">
        <v>523</v>
      </c>
      <c r="AN34" s="12" t="s">
        <v>558</v>
      </c>
      <c r="AO34" s="79" t="s">
        <v>624</v>
      </c>
      <c r="AP34" s="17" t="s">
        <v>574</v>
      </c>
      <c r="AQ34" s="79" t="s">
        <v>575</v>
      </c>
      <c r="AR34" s="79" t="s">
        <v>625</v>
      </c>
      <c r="AS34" s="117" t="s">
        <v>1047</v>
      </c>
      <c r="AT34" s="12" t="s">
        <v>681</v>
      </c>
      <c r="AU34" s="126"/>
      <c r="AV34" s="321"/>
      <c r="AW34" s="321" t="s">
        <v>1117</v>
      </c>
      <c r="AX34" s="314">
        <v>40805800</v>
      </c>
      <c r="AY34" s="314"/>
      <c r="AZ34" s="314">
        <f t="shared" ref="AZ34:AZ36" si="3">AX34+AY34</f>
        <v>40805800</v>
      </c>
      <c r="BA34" s="96">
        <v>40805800</v>
      </c>
      <c r="BB34" s="314"/>
      <c r="BC34" s="96">
        <f t="shared" ref="BC34:BC36" si="4">BA34+BB34</f>
        <v>40805800</v>
      </c>
      <c r="BD34" s="105" t="s">
        <v>684</v>
      </c>
      <c r="BE34" s="95" t="s">
        <v>683</v>
      </c>
    </row>
    <row r="35" spans="1:58" ht="126">
      <c r="A35" s="133">
        <v>5</v>
      </c>
      <c r="B35" s="31" t="s">
        <v>467</v>
      </c>
      <c r="C35" s="66" t="s">
        <v>468</v>
      </c>
      <c r="D35" s="89">
        <v>300000000</v>
      </c>
      <c r="E35" s="90">
        <v>254000000</v>
      </c>
      <c r="F35" s="69">
        <v>254000000</v>
      </c>
      <c r="G35" s="69">
        <v>254000000</v>
      </c>
      <c r="H35" s="119">
        <v>1</v>
      </c>
      <c r="I35" s="17" t="s">
        <v>121</v>
      </c>
      <c r="J35" s="30">
        <v>2562</v>
      </c>
      <c r="K35" s="29">
        <v>2566</v>
      </c>
      <c r="L35" s="111">
        <v>243009</v>
      </c>
      <c r="M35" s="73"/>
      <c r="N35" s="73"/>
      <c r="O35" s="73"/>
      <c r="P35" s="73"/>
      <c r="Q35" s="73"/>
      <c r="R35" s="73"/>
      <c r="S35" s="73"/>
      <c r="T35" s="89">
        <v>60000000</v>
      </c>
      <c r="U35" s="120"/>
      <c r="V35" s="352">
        <f t="shared" si="2"/>
        <v>60000000</v>
      </c>
      <c r="W35" s="89">
        <v>14168000</v>
      </c>
      <c r="X35" s="74">
        <v>145344000</v>
      </c>
      <c r="Y35" s="73">
        <v>50292000</v>
      </c>
      <c r="Z35" s="73">
        <v>0</v>
      </c>
      <c r="AA35" s="73">
        <v>0</v>
      </c>
      <c r="AB35" s="73">
        <v>0</v>
      </c>
      <c r="AC35" s="76">
        <f t="shared" si="1"/>
        <v>269804000</v>
      </c>
      <c r="AD35" s="122"/>
      <c r="AE35" s="123"/>
      <c r="AF35" s="124"/>
      <c r="AG35" s="12" t="s">
        <v>565</v>
      </c>
      <c r="AH35" s="12" t="s">
        <v>280</v>
      </c>
      <c r="AI35" s="12" t="s">
        <v>280</v>
      </c>
      <c r="AJ35" s="12" t="s">
        <v>263</v>
      </c>
      <c r="AK35" s="12" t="s">
        <v>29</v>
      </c>
      <c r="AL35" s="11" t="s">
        <v>1042</v>
      </c>
      <c r="AM35" s="32" t="s">
        <v>526</v>
      </c>
      <c r="AN35" s="12" t="s">
        <v>558</v>
      </c>
      <c r="AO35" s="79" t="s">
        <v>624</v>
      </c>
      <c r="AP35" s="17" t="s">
        <v>574</v>
      </c>
      <c r="AQ35" s="79" t="s">
        <v>575</v>
      </c>
      <c r="AR35" s="79" t="s">
        <v>625</v>
      </c>
      <c r="AS35" s="117" t="s">
        <v>1048</v>
      </c>
      <c r="AT35" s="12" t="s">
        <v>685</v>
      </c>
      <c r="AU35" s="126"/>
      <c r="AV35" s="321"/>
      <c r="AW35" s="321" t="s">
        <v>1117</v>
      </c>
      <c r="AX35" s="314">
        <v>15804000</v>
      </c>
      <c r="AY35" s="314"/>
      <c r="AZ35" s="314">
        <f t="shared" si="3"/>
        <v>15804000</v>
      </c>
      <c r="BA35" s="96">
        <v>15804000</v>
      </c>
      <c r="BB35" s="314"/>
      <c r="BC35" s="96">
        <f t="shared" si="4"/>
        <v>15804000</v>
      </c>
      <c r="BD35" s="105" t="s">
        <v>686</v>
      </c>
      <c r="BE35" s="95" t="s">
        <v>1075</v>
      </c>
    </row>
    <row r="36" spans="1:58" ht="169.5" customHeight="1">
      <c r="A36" s="332">
        <v>5</v>
      </c>
      <c r="B36" s="85" t="s">
        <v>1084</v>
      </c>
      <c r="C36" s="66">
        <v>10129</v>
      </c>
      <c r="D36" s="69">
        <v>225078500</v>
      </c>
      <c r="E36" s="67">
        <v>188888888</v>
      </c>
      <c r="F36" s="69">
        <v>188888888</v>
      </c>
      <c r="G36" s="69">
        <v>188888888</v>
      </c>
      <c r="H36" s="102">
        <v>1</v>
      </c>
      <c r="I36" s="13" t="s">
        <v>121</v>
      </c>
      <c r="J36" s="14">
        <v>2563</v>
      </c>
      <c r="K36" s="29">
        <v>2566</v>
      </c>
      <c r="L36" s="111">
        <v>242948</v>
      </c>
      <c r="M36" s="73"/>
      <c r="N36" s="73"/>
      <c r="O36" s="73"/>
      <c r="P36" s="88"/>
      <c r="Q36" s="73"/>
      <c r="R36" s="73"/>
      <c r="S36" s="73"/>
      <c r="T36" s="73">
        <v>0</v>
      </c>
      <c r="U36" s="73">
        <v>0</v>
      </c>
      <c r="V36" s="352">
        <f t="shared" si="2"/>
        <v>0</v>
      </c>
      <c r="W36" s="89">
        <v>29099300</v>
      </c>
      <c r="X36" s="74">
        <v>17077200</v>
      </c>
      <c r="Y36" s="73">
        <v>142712400</v>
      </c>
      <c r="Z36" s="73">
        <v>0</v>
      </c>
      <c r="AA36" s="73">
        <v>0</v>
      </c>
      <c r="AB36" s="73">
        <v>0</v>
      </c>
      <c r="AC36" s="76">
        <f t="shared" si="1"/>
        <v>188888900</v>
      </c>
      <c r="AD36" s="91"/>
      <c r="AE36" s="92"/>
      <c r="AF36" s="93"/>
      <c r="AG36" s="8" t="s">
        <v>288</v>
      </c>
      <c r="AH36" s="8" t="s">
        <v>264</v>
      </c>
      <c r="AI36" s="8" t="s">
        <v>264</v>
      </c>
      <c r="AJ36" s="8" t="s">
        <v>265</v>
      </c>
      <c r="AK36" s="14" t="s">
        <v>28</v>
      </c>
      <c r="AL36" s="11" t="s">
        <v>1042</v>
      </c>
      <c r="AM36" s="32" t="s">
        <v>526</v>
      </c>
      <c r="AN36" s="12" t="s">
        <v>558</v>
      </c>
      <c r="AO36" s="79" t="s">
        <v>624</v>
      </c>
      <c r="AP36" s="17" t="s">
        <v>574</v>
      </c>
      <c r="AQ36" s="79" t="s">
        <v>575</v>
      </c>
      <c r="AR36" s="79" t="s">
        <v>625</v>
      </c>
      <c r="AS36" s="83" t="s">
        <v>687</v>
      </c>
      <c r="AT36" s="12" t="s">
        <v>688</v>
      </c>
      <c r="AU36" s="95" t="s">
        <v>682</v>
      </c>
      <c r="AV36" s="321">
        <v>32636300</v>
      </c>
      <c r="AW36" s="321" t="s">
        <v>1118</v>
      </c>
      <c r="AX36" s="314"/>
      <c r="AY36" s="314">
        <v>12379400</v>
      </c>
      <c r="AZ36" s="314">
        <f t="shared" si="3"/>
        <v>12379400</v>
      </c>
      <c r="BA36" s="314"/>
      <c r="BB36" s="96">
        <v>12379400</v>
      </c>
      <c r="BC36" s="96">
        <f t="shared" si="4"/>
        <v>12379400</v>
      </c>
      <c r="BD36" s="105" t="s">
        <v>689</v>
      </c>
      <c r="BE36" s="95" t="s">
        <v>1121</v>
      </c>
      <c r="BF36" s="49"/>
    </row>
    <row r="37" spans="1:58" ht="72" customHeight="1">
      <c r="A37" s="97">
        <v>5</v>
      </c>
      <c r="B37" s="98" t="s">
        <v>469</v>
      </c>
      <c r="C37" s="15">
        <v>10725</v>
      </c>
      <c r="D37" s="69">
        <v>69527500</v>
      </c>
      <c r="E37" s="67"/>
      <c r="F37" s="67"/>
      <c r="G37" s="67"/>
      <c r="H37" s="102">
        <v>1</v>
      </c>
      <c r="I37" s="13" t="s">
        <v>121</v>
      </c>
      <c r="J37" s="14">
        <v>2565</v>
      </c>
      <c r="K37" s="29">
        <v>2567</v>
      </c>
      <c r="L37" s="127"/>
      <c r="M37" s="73"/>
      <c r="N37" s="73"/>
      <c r="O37" s="73"/>
      <c r="P37" s="88"/>
      <c r="Q37" s="73"/>
      <c r="R37" s="73"/>
      <c r="S37" s="73"/>
      <c r="T37" s="73"/>
      <c r="U37" s="73"/>
      <c r="V37" s="352">
        <f t="shared" si="2"/>
        <v>0</v>
      </c>
      <c r="W37" s="89"/>
      <c r="X37" s="100">
        <v>13905500</v>
      </c>
      <c r="Y37" s="73">
        <v>29258500</v>
      </c>
      <c r="Z37" s="73">
        <v>26363500</v>
      </c>
      <c r="AA37" s="73">
        <v>0</v>
      </c>
      <c r="AB37" s="73">
        <v>0</v>
      </c>
      <c r="AC37" s="76">
        <f t="shared" si="1"/>
        <v>69527500</v>
      </c>
      <c r="AD37" s="91"/>
      <c r="AE37" s="92"/>
      <c r="AF37" s="93"/>
      <c r="AG37" s="101" t="s">
        <v>287</v>
      </c>
      <c r="AH37" s="101" t="s">
        <v>254</v>
      </c>
      <c r="AI37" s="101" t="s">
        <v>269</v>
      </c>
      <c r="AJ37" s="101" t="s">
        <v>259</v>
      </c>
      <c r="AK37" s="101" t="s">
        <v>33</v>
      </c>
      <c r="AL37" s="101" t="s">
        <v>533</v>
      </c>
      <c r="AM37" s="15" t="s">
        <v>634</v>
      </c>
      <c r="AN37" s="12" t="s">
        <v>558</v>
      </c>
      <c r="AO37" s="15" t="s">
        <v>624</v>
      </c>
      <c r="AP37" s="15" t="s">
        <v>574</v>
      </c>
      <c r="AQ37" s="15" t="s">
        <v>575</v>
      </c>
      <c r="AR37" s="15" t="s">
        <v>625</v>
      </c>
      <c r="AS37" s="79" t="s">
        <v>690</v>
      </c>
      <c r="AT37" s="12" t="s">
        <v>691</v>
      </c>
      <c r="AU37" s="95"/>
      <c r="AV37" s="321"/>
      <c r="AW37" s="321"/>
      <c r="AX37" s="314"/>
      <c r="AY37" s="314"/>
      <c r="AZ37" s="314"/>
      <c r="BA37" s="314"/>
      <c r="BB37" s="314"/>
      <c r="BC37" s="314"/>
      <c r="BD37" s="263"/>
      <c r="BE37" s="95"/>
    </row>
    <row r="38" spans="1:58" ht="96" customHeight="1">
      <c r="A38" s="97">
        <v>5</v>
      </c>
      <c r="B38" s="98" t="s">
        <v>470</v>
      </c>
      <c r="C38" s="15" t="s">
        <v>437</v>
      </c>
      <c r="D38" s="69">
        <v>83047300</v>
      </c>
      <c r="E38" s="67"/>
      <c r="F38" s="67"/>
      <c r="G38" s="67"/>
      <c r="H38" s="102">
        <v>1</v>
      </c>
      <c r="I38" s="13" t="s">
        <v>121</v>
      </c>
      <c r="J38" s="14">
        <v>2565</v>
      </c>
      <c r="K38" s="14">
        <v>2567</v>
      </c>
      <c r="L38" s="127"/>
      <c r="M38" s="73"/>
      <c r="N38" s="73"/>
      <c r="O38" s="73"/>
      <c r="P38" s="88"/>
      <c r="Q38" s="73"/>
      <c r="R38" s="73"/>
      <c r="S38" s="73"/>
      <c r="T38" s="73"/>
      <c r="U38" s="73"/>
      <c r="V38" s="352">
        <f t="shared" si="2"/>
        <v>0</v>
      </c>
      <c r="W38" s="89"/>
      <c r="X38" s="100">
        <v>16609500</v>
      </c>
      <c r="Y38" s="73">
        <v>23242500</v>
      </c>
      <c r="Z38" s="73">
        <v>43168000</v>
      </c>
      <c r="AA38" s="73">
        <v>0</v>
      </c>
      <c r="AB38" s="73">
        <v>0</v>
      </c>
      <c r="AC38" s="76">
        <f t="shared" si="1"/>
        <v>83020000</v>
      </c>
      <c r="AD38" s="91"/>
      <c r="AE38" s="92"/>
      <c r="AF38" s="93"/>
      <c r="AG38" s="101" t="s">
        <v>299</v>
      </c>
      <c r="AH38" s="101" t="s">
        <v>272</v>
      </c>
      <c r="AI38" s="101" t="s">
        <v>271</v>
      </c>
      <c r="AJ38" s="101" t="s">
        <v>261</v>
      </c>
      <c r="AK38" s="101" t="s">
        <v>17</v>
      </c>
      <c r="AL38" s="101" t="s">
        <v>522</v>
      </c>
      <c r="AM38" s="15" t="s">
        <v>523</v>
      </c>
      <c r="AN38" s="12" t="s">
        <v>558</v>
      </c>
      <c r="AO38" s="15" t="s">
        <v>624</v>
      </c>
      <c r="AP38" s="15" t="s">
        <v>574</v>
      </c>
      <c r="AQ38" s="15" t="s">
        <v>575</v>
      </c>
      <c r="AR38" s="15" t="s">
        <v>625</v>
      </c>
      <c r="AS38" s="79" t="s">
        <v>692</v>
      </c>
      <c r="AT38" s="12" t="s">
        <v>693</v>
      </c>
      <c r="AU38" s="95"/>
      <c r="AV38" s="321"/>
      <c r="AW38" s="321"/>
      <c r="AX38" s="314"/>
      <c r="AY38" s="314"/>
      <c r="AZ38" s="314"/>
      <c r="BA38" s="314"/>
      <c r="BB38" s="314"/>
      <c r="BC38" s="314"/>
      <c r="BD38" s="263"/>
      <c r="BE38" s="95"/>
    </row>
    <row r="39" spans="1:58" ht="96" customHeight="1">
      <c r="A39" s="97">
        <v>5</v>
      </c>
      <c r="B39" s="98" t="s">
        <v>471</v>
      </c>
      <c r="C39" s="15">
        <v>8708</v>
      </c>
      <c r="D39" s="69">
        <v>73893100</v>
      </c>
      <c r="E39" s="67"/>
      <c r="F39" s="67"/>
      <c r="G39" s="67"/>
      <c r="H39" s="102">
        <v>1</v>
      </c>
      <c r="I39" s="13" t="s">
        <v>121</v>
      </c>
      <c r="J39" s="14">
        <v>2565</v>
      </c>
      <c r="K39" s="29">
        <v>2567</v>
      </c>
      <c r="L39" s="127"/>
      <c r="M39" s="73"/>
      <c r="N39" s="73"/>
      <c r="O39" s="73"/>
      <c r="P39" s="88"/>
      <c r="Q39" s="73"/>
      <c r="R39" s="73"/>
      <c r="S39" s="73"/>
      <c r="T39" s="73"/>
      <c r="U39" s="73"/>
      <c r="V39" s="352">
        <f t="shared" si="2"/>
        <v>0</v>
      </c>
      <c r="W39" s="89"/>
      <c r="X39" s="100">
        <v>14778700</v>
      </c>
      <c r="Y39" s="73">
        <v>24911300</v>
      </c>
      <c r="Z39" s="73">
        <v>33810000</v>
      </c>
      <c r="AA39" s="73">
        <v>0</v>
      </c>
      <c r="AB39" s="73">
        <v>0</v>
      </c>
      <c r="AC39" s="76">
        <f t="shared" ref="AC39:AC70" si="5">V39+W39+X39+Y39+Z39+AA39+AD39+AB39</f>
        <v>73500000</v>
      </c>
      <c r="AD39" s="91"/>
      <c r="AE39" s="92"/>
      <c r="AF39" s="93"/>
      <c r="AG39" s="101" t="s">
        <v>302</v>
      </c>
      <c r="AH39" s="101" t="s">
        <v>303</v>
      </c>
      <c r="AI39" s="101" t="s">
        <v>304</v>
      </c>
      <c r="AJ39" s="101" t="s">
        <v>263</v>
      </c>
      <c r="AK39" s="101" t="s">
        <v>17</v>
      </c>
      <c r="AL39" s="101" t="s">
        <v>522</v>
      </c>
      <c r="AM39" s="15" t="s">
        <v>523</v>
      </c>
      <c r="AN39" s="12" t="s">
        <v>558</v>
      </c>
      <c r="AO39" s="15" t="s">
        <v>624</v>
      </c>
      <c r="AP39" s="15" t="s">
        <v>574</v>
      </c>
      <c r="AQ39" s="15" t="s">
        <v>575</v>
      </c>
      <c r="AR39" s="15" t="s">
        <v>625</v>
      </c>
      <c r="AS39" s="79" t="s">
        <v>694</v>
      </c>
      <c r="AT39" s="12" t="s">
        <v>695</v>
      </c>
      <c r="AU39" s="95"/>
      <c r="AV39" s="321"/>
      <c r="AW39" s="321"/>
      <c r="AX39" s="314"/>
      <c r="AY39" s="314"/>
      <c r="AZ39" s="314"/>
      <c r="BA39" s="314"/>
      <c r="BB39" s="314"/>
      <c r="BC39" s="314"/>
      <c r="BD39" s="263"/>
      <c r="BE39" s="95"/>
    </row>
    <row r="40" spans="1:58" ht="96" customHeight="1">
      <c r="A40" s="331">
        <v>6</v>
      </c>
      <c r="B40" s="5" t="s">
        <v>472</v>
      </c>
      <c r="C40" s="66" t="s">
        <v>473</v>
      </c>
      <c r="D40" s="67">
        <v>154779100</v>
      </c>
      <c r="E40" s="102">
        <v>128850000</v>
      </c>
      <c r="F40" s="69">
        <v>128850000</v>
      </c>
      <c r="G40" s="69">
        <v>128850000</v>
      </c>
      <c r="H40" s="70">
        <v>1</v>
      </c>
      <c r="I40" s="10" t="s">
        <v>121</v>
      </c>
      <c r="J40" s="29">
        <v>2564</v>
      </c>
      <c r="K40" s="29">
        <v>2567</v>
      </c>
      <c r="L40" s="111">
        <v>243007</v>
      </c>
      <c r="M40" s="72"/>
      <c r="N40" s="72"/>
      <c r="O40" s="72"/>
      <c r="P40" s="72"/>
      <c r="Q40" s="72"/>
      <c r="R40" s="72"/>
      <c r="S40" s="72"/>
      <c r="T40" s="72"/>
      <c r="U40" s="72"/>
      <c r="V40" s="352">
        <f t="shared" si="2"/>
        <v>0</v>
      </c>
      <c r="W40" s="73">
        <v>30955900</v>
      </c>
      <c r="X40" s="74">
        <v>33122700</v>
      </c>
      <c r="Y40" s="73">
        <v>15005300</v>
      </c>
      <c r="Z40" s="73">
        <v>49736100</v>
      </c>
      <c r="AA40" s="73">
        <v>0</v>
      </c>
      <c r="AB40" s="73">
        <v>0</v>
      </c>
      <c r="AC40" s="76">
        <f t="shared" si="5"/>
        <v>128820000</v>
      </c>
      <c r="AD40" s="77"/>
      <c r="AE40" s="77"/>
      <c r="AF40" s="78"/>
      <c r="AG40" s="11" t="s">
        <v>224</v>
      </c>
      <c r="AH40" s="11" t="s">
        <v>210</v>
      </c>
      <c r="AI40" s="11" t="s">
        <v>211</v>
      </c>
      <c r="AJ40" s="11" t="s">
        <v>206</v>
      </c>
      <c r="AK40" s="11" t="s">
        <v>16</v>
      </c>
      <c r="AL40" s="11" t="s">
        <v>522</v>
      </c>
      <c r="AM40" s="15" t="s">
        <v>523</v>
      </c>
      <c r="AN40" s="12" t="s">
        <v>558</v>
      </c>
      <c r="AO40" s="79" t="s">
        <v>624</v>
      </c>
      <c r="AP40" s="17" t="s">
        <v>574</v>
      </c>
      <c r="AQ40" s="79" t="s">
        <v>575</v>
      </c>
      <c r="AR40" s="79" t="s">
        <v>625</v>
      </c>
      <c r="AS40" s="63" t="s">
        <v>696</v>
      </c>
      <c r="AT40" s="12" t="s">
        <v>697</v>
      </c>
      <c r="AU40" s="342" t="s">
        <v>1104</v>
      </c>
      <c r="AV40" s="320"/>
      <c r="AW40" s="320"/>
      <c r="AX40" s="314"/>
      <c r="AY40" s="314"/>
      <c r="AZ40" s="314"/>
      <c r="BA40" s="314"/>
      <c r="BB40" s="314"/>
      <c r="BC40" s="314"/>
      <c r="BD40" s="263"/>
      <c r="BE40" s="81"/>
    </row>
    <row r="41" spans="1:58" ht="73.5" customHeight="1">
      <c r="A41" s="332">
        <v>6</v>
      </c>
      <c r="B41" s="85" t="s">
        <v>1085</v>
      </c>
      <c r="C41" s="66">
        <v>10007</v>
      </c>
      <c r="D41" s="69">
        <v>171953600</v>
      </c>
      <c r="E41" s="86">
        <v>137560000</v>
      </c>
      <c r="F41" s="69">
        <v>137560000</v>
      </c>
      <c r="G41" s="69">
        <v>137560000</v>
      </c>
      <c r="H41" s="102">
        <v>1</v>
      </c>
      <c r="I41" s="13" t="s">
        <v>121</v>
      </c>
      <c r="J41" s="14">
        <v>2563</v>
      </c>
      <c r="K41" s="29">
        <v>2566</v>
      </c>
      <c r="L41" s="111">
        <v>243216</v>
      </c>
      <c r="M41" s="73"/>
      <c r="N41" s="73"/>
      <c r="O41" s="73"/>
      <c r="P41" s="88"/>
      <c r="Q41" s="73"/>
      <c r="R41" s="73"/>
      <c r="S41" s="73"/>
      <c r="T41" s="73"/>
      <c r="U41" s="73">
        <v>9457600</v>
      </c>
      <c r="V41" s="352">
        <f t="shared" si="2"/>
        <v>9457600</v>
      </c>
      <c r="W41" s="89">
        <v>5574900</v>
      </c>
      <c r="X41" s="74">
        <v>52234500</v>
      </c>
      <c r="Y41" s="73">
        <v>70293000</v>
      </c>
      <c r="Z41" s="73">
        <v>0</v>
      </c>
      <c r="AA41" s="73">
        <v>0</v>
      </c>
      <c r="AB41" s="73">
        <v>0</v>
      </c>
      <c r="AC41" s="76">
        <f t="shared" si="5"/>
        <v>137560000</v>
      </c>
      <c r="AD41" s="91"/>
      <c r="AE41" s="92"/>
      <c r="AF41" s="93"/>
      <c r="AG41" s="8" t="s">
        <v>231</v>
      </c>
      <c r="AH41" s="8" t="s">
        <v>232</v>
      </c>
      <c r="AI41" s="8" t="s">
        <v>233</v>
      </c>
      <c r="AJ41" s="8" t="s">
        <v>225</v>
      </c>
      <c r="AK41" s="14" t="s">
        <v>29</v>
      </c>
      <c r="AL41" s="8" t="s">
        <v>522</v>
      </c>
      <c r="AM41" s="15" t="s">
        <v>523</v>
      </c>
      <c r="AN41" s="12" t="s">
        <v>558</v>
      </c>
      <c r="AO41" s="79" t="s">
        <v>624</v>
      </c>
      <c r="AP41" s="17" t="s">
        <v>574</v>
      </c>
      <c r="AQ41" s="79" t="s">
        <v>575</v>
      </c>
      <c r="AR41" s="79" t="s">
        <v>625</v>
      </c>
      <c r="AS41" s="83" t="s">
        <v>698</v>
      </c>
      <c r="AT41" s="12" t="s">
        <v>699</v>
      </c>
      <c r="AU41" s="95"/>
      <c r="AV41" s="321">
        <v>24933200</v>
      </c>
      <c r="AW41" s="321"/>
      <c r="AX41" s="314"/>
      <c r="AY41" s="314"/>
      <c r="AZ41" s="314"/>
      <c r="BA41" s="314"/>
      <c r="BB41" s="314"/>
      <c r="BC41" s="314"/>
      <c r="BD41" s="263"/>
      <c r="BE41" s="95"/>
    </row>
    <row r="42" spans="1:58" ht="210.75" customHeight="1">
      <c r="A42" s="124">
        <v>6</v>
      </c>
      <c r="B42" s="7" t="s">
        <v>474</v>
      </c>
      <c r="C42" s="130">
        <v>10097</v>
      </c>
      <c r="D42" s="121">
        <v>308191400</v>
      </c>
      <c r="E42" s="121">
        <v>295516761</v>
      </c>
      <c r="F42" s="69">
        <v>295516761</v>
      </c>
      <c r="G42" s="69">
        <v>295516761</v>
      </c>
      <c r="H42" s="131">
        <v>1</v>
      </c>
      <c r="I42" s="18" t="s">
        <v>121</v>
      </c>
      <c r="J42" s="30">
        <v>2562</v>
      </c>
      <c r="K42" s="29">
        <v>2567</v>
      </c>
      <c r="L42" s="111">
        <v>243134</v>
      </c>
      <c r="M42" s="89"/>
      <c r="N42" s="89"/>
      <c r="O42" s="89"/>
      <c r="P42" s="89"/>
      <c r="Q42" s="89"/>
      <c r="R42" s="89"/>
      <c r="S42" s="89"/>
      <c r="T42" s="73">
        <v>29847200</v>
      </c>
      <c r="U42" s="120">
        <v>10993100</v>
      </c>
      <c r="V42" s="352">
        <f t="shared" si="2"/>
        <v>40840300</v>
      </c>
      <c r="W42" s="89">
        <v>44001400</v>
      </c>
      <c r="X42" s="74">
        <v>126327600</v>
      </c>
      <c r="Y42" s="73">
        <v>54013000</v>
      </c>
      <c r="Z42" s="73">
        <v>30334500</v>
      </c>
      <c r="AA42" s="73">
        <v>0</v>
      </c>
      <c r="AB42" s="73">
        <v>0</v>
      </c>
      <c r="AC42" s="76">
        <f t="shared" si="5"/>
        <v>295516800</v>
      </c>
      <c r="AD42" s="132"/>
      <c r="AE42" s="133"/>
      <c r="AF42" s="133"/>
      <c r="AG42" s="134" t="s">
        <v>221</v>
      </c>
      <c r="AH42" s="135" t="s">
        <v>149</v>
      </c>
      <c r="AI42" s="134" t="s">
        <v>215</v>
      </c>
      <c r="AJ42" s="135" t="s">
        <v>149</v>
      </c>
      <c r="AK42" s="12" t="s">
        <v>28</v>
      </c>
      <c r="AL42" s="12" t="s">
        <v>522</v>
      </c>
      <c r="AM42" s="15" t="s">
        <v>523</v>
      </c>
      <c r="AN42" s="12" t="s">
        <v>558</v>
      </c>
      <c r="AO42" s="112" t="s">
        <v>624</v>
      </c>
      <c r="AP42" s="17" t="s">
        <v>579</v>
      </c>
      <c r="AQ42" s="79" t="s">
        <v>580</v>
      </c>
      <c r="AR42" s="79" t="s">
        <v>153</v>
      </c>
      <c r="AS42" s="128" t="s">
        <v>1045</v>
      </c>
      <c r="AT42" s="12" t="s">
        <v>700</v>
      </c>
      <c r="AU42" s="126" t="s">
        <v>682</v>
      </c>
      <c r="AV42" s="321"/>
      <c r="AW42" s="321" t="s">
        <v>1118</v>
      </c>
      <c r="AX42" s="314">
        <v>31791200</v>
      </c>
      <c r="AY42" s="314">
        <v>23678500</v>
      </c>
      <c r="AZ42" s="314">
        <f>AX42+AY42</f>
        <v>55469700</v>
      </c>
      <c r="BA42" s="96">
        <v>31791200</v>
      </c>
      <c r="BB42" s="348">
        <v>23678500</v>
      </c>
      <c r="BC42" s="96">
        <f>BA42+BB42</f>
        <v>55469700</v>
      </c>
      <c r="BD42" s="105" t="s">
        <v>701</v>
      </c>
      <c r="BE42" s="126" t="s">
        <v>1122</v>
      </c>
      <c r="BF42" s="49"/>
    </row>
    <row r="43" spans="1:58" ht="96" customHeight="1">
      <c r="A43" s="97">
        <v>6</v>
      </c>
      <c r="B43" s="98" t="s">
        <v>475</v>
      </c>
      <c r="C43" s="15" t="s">
        <v>476</v>
      </c>
      <c r="D43" s="89">
        <v>374165100</v>
      </c>
      <c r="E43" s="73"/>
      <c r="F43" s="73"/>
      <c r="G43" s="73"/>
      <c r="H43" s="70">
        <v>1</v>
      </c>
      <c r="I43" s="20" t="s">
        <v>121</v>
      </c>
      <c r="J43" s="21">
        <v>2565</v>
      </c>
      <c r="K43" s="14">
        <v>2568</v>
      </c>
      <c r="L43" s="111"/>
      <c r="M43" s="73"/>
      <c r="N43" s="73"/>
      <c r="O43" s="73"/>
      <c r="P43" s="73"/>
      <c r="Q43" s="73"/>
      <c r="R43" s="73"/>
      <c r="S43" s="73"/>
      <c r="T43" s="73"/>
      <c r="U43" s="73"/>
      <c r="V43" s="352">
        <f t="shared" si="2"/>
        <v>0</v>
      </c>
      <c r="W43" s="89"/>
      <c r="X43" s="100">
        <v>74833100</v>
      </c>
      <c r="Y43" s="73">
        <v>3264500</v>
      </c>
      <c r="Z43" s="73">
        <v>107368500</v>
      </c>
      <c r="AA43" s="73">
        <v>136187900</v>
      </c>
      <c r="AB43" s="73">
        <v>0</v>
      </c>
      <c r="AC43" s="76">
        <f t="shared" si="5"/>
        <v>321654000</v>
      </c>
      <c r="AD43" s="132"/>
      <c r="AE43" s="132"/>
      <c r="AF43" s="136"/>
      <c r="AG43" s="101" t="s">
        <v>216</v>
      </c>
      <c r="AH43" s="101" t="s">
        <v>40</v>
      </c>
      <c r="AI43" s="101" t="s">
        <v>209</v>
      </c>
      <c r="AJ43" s="101" t="s">
        <v>206</v>
      </c>
      <c r="AK43" s="101" t="s">
        <v>33</v>
      </c>
      <c r="AL43" s="101" t="s">
        <v>522</v>
      </c>
      <c r="AM43" s="15" t="s">
        <v>523</v>
      </c>
      <c r="AN43" s="12" t="s">
        <v>558</v>
      </c>
      <c r="AO43" s="15" t="s">
        <v>624</v>
      </c>
      <c r="AP43" s="15" t="s">
        <v>574</v>
      </c>
      <c r="AQ43" s="15" t="s">
        <v>575</v>
      </c>
      <c r="AR43" s="15" t="s">
        <v>625</v>
      </c>
      <c r="AS43" s="79" t="s">
        <v>702</v>
      </c>
      <c r="AT43" s="12" t="s">
        <v>703</v>
      </c>
      <c r="AU43" s="95"/>
      <c r="AV43" s="321"/>
      <c r="AW43" s="321"/>
      <c r="AX43" s="314"/>
      <c r="AY43" s="314"/>
      <c r="AZ43" s="314"/>
      <c r="BA43" s="314"/>
      <c r="BB43" s="314"/>
      <c r="BC43" s="314"/>
      <c r="BD43" s="263"/>
      <c r="BE43" s="95"/>
    </row>
    <row r="44" spans="1:58" ht="72" customHeight="1">
      <c r="A44" s="124">
        <v>6</v>
      </c>
      <c r="B44" s="85" t="s">
        <v>1086</v>
      </c>
      <c r="C44" s="137">
        <v>10198</v>
      </c>
      <c r="D44" s="89">
        <v>224589200</v>
      </c>
      <c r="E44" s="73"/>
      <c r="F44" s="69">
        <v>187000000</v>
      </c>
      <c r="G44" s="69">
        <v>187000000</v>
      </c>
      <c r="H44" s="70">
        <v>1</v>
      </c>
      <c r="I44" s="20" t="s">
        <v>121</v>
      </c>
      <c r="J44" s="21">
        <v>2563</v>
      </c>
      <c r="K44" s="14">
        <v>2567</v>
      </c>
      <c r="L44" s="114">
        <v>242640</v>
      </c>
      <c r="M44" s="73"/>
      <c r="N44" s="73"/>
      <c r="O44" s="73"/>
      <c r="P44" s="73"/>
      <c r="Q44" s="73"/>
      <c r="R44" s="73"/>
      <c r="S44" s="73"/>
      <c r="T44" s="73"/>
      <c r="U44" s="73">
        <v>11229500</v>
      </c>
      <c r="V44" s="352">
        <f t="shared" si="2"/>
        <v>11229500</v>
      </c>
      <c r="W44" s="89">
        <v>44917900</v>
      </c>
      <c r="X44" s="74">
        <v>24952100</v>
      </c>
      <c r="Y44" s="73">
        <v>49449100</v>
      </c>
      <c r="Z44" s="73">
        <v>67680900</v>
      </c>
      <c r="AA44" s="73">
        <v>0</v>
      </c>
      <c r="AB44" s="73">
        <v>0</v>
      </c>
      <c r="AC44" s="76">
        <f t="shared" si="5"/>
        <v>198229500</v>
      </c>
      <c r="AD44" s="132"/>
      <c r="AE44" s="132"/>
      <c r="AF44" s="136"/>
      <c r="AG44" s="20" t="s">
        <v>251</v>
      </c>
      <c r="AH44" s="20" t="s">
        <v>242</v>
      </c>
      <c r="AI44" s="20" t="s">
        <v>242</v>
      </c>
      <c r="AJ44" s="20" t="s">
        <v>240</v>
      </c>
      <c r="AK44" s="21" t="s">
        <v>17</v>
      </c>
      <c r="AL44" s="11" t="s">
        <v>1042</v>
      </c>
      <c r="AM44" s="32" t="s">
        <v>526</v>
      </c>
      <c r="AN44" s="12" t="s">
        <v>558</v>
      </c>
      <c r="AO44" s="79" t="s">
        <v>581</v>
      </c>
      <c r="AP44" s="79" t="s">
        <v>582</v>
      </c>
      <c r="AQ44" s="79" t="s">
        <v>583</v>
      </c>
      <c r="AR44" s="79" t="s">
        <v>704</v>
      </c>
      <c r="AS44" s="310" t="s">
        <v>1044</v>
      </c>
      <c r="AT44" s="12" t="s">
        <v>705</v>
      </c>
      <c r="AU44" s="342" t="s">
        <v>1105</v>
      </c>
      <c r="AV44" s="321">
        <v>33688400</v>
      </c>
      <c r="AW44" s="72"/>
      <c r="AX44" s="314"/>
      <c r="AY44" s="314"/>
      <c r="AZ44" s="314"/>
      <c r="BA44" s="314"/>
      <c r="BB44" s="314"/>
      <c r="BC44" s="314"/>
      <c r="BD44" s="314"/>
      <c r="BE44" s="104"/>
    </row>
    <row r="45" spans="1:58" ht="96" customHeight="1">
      <c r="A45" s="124">
        <v>6</v>
      </c>
      <c r="B45" s="85" t="s">
        <v>477</v>
      </c>
      <c r="C45" s="139">
        <v>9906</v>
      </c>
      <c r="D45" s="89">
        <v>379945000</v>
      </c>
      <c r="E45" s="73">
        <v>314800000</v>
      </c>
      <c r="F45" s="69">
        <v>314800000</v>
      </c>
      <c r="G45" s="69">
        <v>314800000</v>
      </c>
      <c r="H45" s="70">
        <v>1</v>
      </c>
      <c r="I45" s="20" t="s">
        <v>121</v>
      </c>
      <c r="J45" s="21">
        <v>2563</v>
      </c>
      <c r="K45" s="14">
        <v>2567</v>
      </c>
      <c r="L45" s="111">
        <v>243630</v>
      </c>
      <c r="M45" s="73"/>
      <c r="N45" s="73"/>
      <c r="O45" s="73"/>
      <c r="P45" s="73"/>
      <c r="Q45" s="73"/>
      <c r="R45" s="73"/>
      <c r="S45" s="73"/>
      <c r="T45" s="73"/>
      <c r="U45" s="73">
        <v>18997300</v>
      </c>
      <c r="V45" s="352">
        <f t="shared" si="2"/>
        <v>18997300</v>
      </c>
      <c r="W45" s="89">
        <v>75989000</v>
      </c>
      <c r="X45" s="74">
        <v>14489700</v>
      </c>
      <c r="Y45" s="73">
        <v>66606500</v>
      </c>
      <c r="Z45" s="73">
        <v>138717500</v>
      </c>
      <c r="AA45" s="73">
        <v>0</v>
      </c>
      <c r="AB45" s="73">
        <v>0</v>
      </c>
      <c r="AC45" s="76">
        <f t="shared" si="5"/>
        <v>314800000</v>
      </c>
      <c r="AD45" s="132"/>
      <c r="AE45" s="132"/>
      <c r="AF45" s="136"/>
      <c r="AG45" s="20" t="s">
        <v>255</v>
      </c>
      <c r="AH45" s="20" t="s">
        <v>254</v>
      </c>
      <c r="AI45" s="20" t="s">
        <v>253</v>
      </c>
      <c r="AJ45" s="20" t="s">
        <v>252</v>
      </c>
      <c r="AK45" s="22" t="s">
        <v>33</v>
      </c>
      <c r="AL45" s="20" t="s">
        <v>522</v>
      </c>
      <c r="AM45" s="15" t="s">
        <v>523</v>
      </c>
      <c r="AN45" s="12" t="s">
        <v>558</v>
      </c>
      <c r="AO45" s="79" t="s">
        <v>581</v>
      </c>
      <c r="AP45" s="79" t="s">
        <v>582</v>
      </c>
      <c r="AQ45" s="79" t="s">
        <v>583</v>
      </c>
      <c r="AR45" s="79" t="s">
        <v>704</v>
      </c>
      <c r="AS45" s="138" t="s">
        <v>706</v>
      </c>
      <c r="AT45" s="12" t="s">
        <v>707</v>
      </c>
      <c r="AU45" s="95"/>
      <c r="AV45" s="321">
        <v>56991700</v>
      </c>
      <c r="AW45" s="321"/>
      <c r="AX45" s="314"/>
      <c r="AY45" s="314"/>
      <c r="AZ45" s="314"/>
      <c r="BA45" s="314"/>
      <c r="BB45" s="314"/>
      <c r="BC45" s="314"/>
      <c r="BD45" s="263"/>
      <c r="BE45" s="95"/>
    </row>
    <row r="46" spans="1:58" ht="72" customHeight="1">
      <c r="A46" s="124">
        <v>6</v>
      </c>
      <c r="B46" s="85" t="s">
        <v>1087</v>
      </c>
      <c r="C46" s="139">
        <v>10178</v>
      </c>
      <c r="D46" s="89">
        <v>176635600</v>
      </c>
      <c r="E46" s="73">
        <v>137500000</v>
      </c>
      <c r="F46" s="69">
        <v>137500000</v>
      </c>
      <c r="G46" s="69">
        <v>137500000</v>
      </c>
      <c r="H46" s="70">
        <v>1</v>
      </c>
      <c r="I46" s="20" t="s">
        <v>121</v>
      </c>
      <c r="J46" s="21">
        <v>2563</v>
      </c>
      <c r="K46" s="29">
        <v>2566</v>
      </c>
      <c r="L46" s="114">
        <v>242833</v>
      </c>
      <c r="M46" s="73"/>
      <c r="N46" s="73"/>
      <c r="O46" s="73"/>
      <c r="P46" s="73"/>
      <c r="Q46" s="73"/>
      <c r="R46" s="73"/>
      <c r="S46" s="73"/>
      <c r="T46" s="73"/>
      <c r="U46" s="73">
        <v>8832000</v>
      </c>
      <c r="V46" s="352">
        <f t="shared" si="2"/>
        <v>8832000</v>
      </c>
      <c r="W46" s="89">
        <v>35327200</v>
      </c>
      <c r="X46" s="74">
        <v>18692100</v>
      </c>
      <c r="Y46" s="73">
        <v>74648700</v>
      </c>
      <c r="Z46" s="73">
        <v>0</v>
      </c>
      <c r="AA46" s="73">
        <v>0</v>
      </c>
      <c r="AB46" s="73">
        <v>0</v>
      </c>
      <c r="AC46" s="76">
        <f t="shared" si="5"/>
        <v>137500000</v>
      </c>
      <c r="AD46" s="132"/>
      <c r="AE46" s="132"/>
      <c r="AF46" s="136"/>
      <c r="AG46" s="20" t="s">
        <v>248</v>
      </c>
      <c r="AH46" s="20" t="s">
        <v>249</v>
      </c>
      <c r="AI46" s="20" t="s">
        <v>243</v>
      </c>
      <c r="AJ46" s="20" t="s">
        <v>240</v>
      </c>
      <c r="AK46" s="22" t="s">
        <v>29</v>
      </c>
      <c r="AL46" s="11" t="s">
        <v>1042</v>
      </c>
      <c r="AM46" s="32" t="s">
        <v>526</v>
      </c>
      <c r="AN46" s="12" t="s">
        <v>558</v>
      </c>
      <c r="AO46" s="79" t="s">
        <v>581</v>
      </c>
      <c r="AP46" s="79" t="s">
        <v>582</v>
      </c>
      <c r="AQ46" s="79" t="s">
        <v>583</v>
      </c>
      <c r="AR46" s="79" t="s">
        <v>704</v>
      </c>
      <c r="AS46" s="138" t="s">
        <v>708</v>
      </c>
      <c r="AT46" s="12" t="s">
        <v>709</v>
      </c>
      <c r="AU46" s="95"/>
      <c r="AV46" s="321">
        <v>26495200</v>
      </c>
      <c r="AW46" s="321"/>
      <c r="AX46" s="314"/>
      <c r="AY46" s="314"/>
      <c r="AZ46" s="314"/>
      <c r="BA46" s="314"/>
      <c r="BB46" s="314"/>
      <c r="BC46" s="314"/>
      <c r="BD46" s="263"/>
      <c r="BE46" s="95"/>
    </row>
    <row r="47" spans="1:58" ht="72" customHeight="1">
      <c r="A47" s="124">
        <v>6</v>
      </c>
      <c r="B47" s="85" t="s">
        <v>1088</v>
      </c>
      <c r="C47" s="139" t="s">
        <v>478</v>
      </c>
      <c r="D47" s="89">
        <v>143748000</v>
      </c>
      <c r="E47" s="73">
        <v>118782000</v>
      </c>
      <c r="F47" s="69">
        <v>118782000</v>
      </c>
      <c r="G47" s="69">
        <v>118782000</v>
      </c>
      <c r="H47" s="70">
        <v>1</v>
      </c>
      <c r="I47" s="20" t="s">
        <v>121</v>
      </c>
      <c r="J47" s="21">
        <v>2563</v>
      </c>
      <c r="K47" s="29">
        <v>2566</v>
      </c>
      <c r="L47" s="111">
        <v>243149</v>
      </c>
      <c r="M47" s="73"/>
      <c r="N47" s="73"/>
      <c r="O47" s="73"/>
      <c r="P47" s="73"/>
      <c r="Q47" s="73"/>
      <c r="R47" s="73"/>
      <c r="S47" s="73"/>
      <c r="T47" s="73"/>
      <c r="U47" s="73">
        <v>7187400</v>
      </c>
      <c r="V47" s="352">
        <f t="shared" si="2"/>
        <v>7187400</v>
      </c>
      <c r="W47" s="89">
        <v>25160400</v>
      </c>
      <c r="X47" s="74">
        <v>40286200</v>
      </c>
      <c r="Y47" s="73">
        <v>46148000</v>
      </c>
      <c r="Z47" s="73">
        <v>0</v>
      </c>
      <c r="AA47" s="73">
        <v>0</v>
      </c>
      <c r="AB47" s="73">
        <v>0</v>
      </c>
      <c r="AC47" s="76">
        <f t="shared" si="5"/>
        <v>118782000</v>
      </c>
      <c r="AD47" s="132"/>
      <c r="AE47" s="132"/>
      <c r="AF47" s="136"/>
      <c r="AG47" s="20" t="s">
        <v>256</v>
      </c>
      <c r="AH47" s="20" t="s">
        <v>257</v>
      </c>
      <c r="AI47" s="20" t="s">
        <v>257</v>
      </c>
      <c r="AJ47" s="20" t="s">
        <v>252</v>
      </c>
      <c r="AK47" s="6" t="s">
        <v>16</v>
      </c>
      <c r="AL47" s="11" t="s">
        <v>1042</v>
      </c>
      <c r="AM47" s="32" t="s">
        <v>526</v>
      </c>
      <c r="AN47" s="12" t="s">
        <v>558</v>
      </c>
      <c r="AO47" s="79" t="s">
        <v>581</v>
      </c>
      <c r="AP47" s="79" t="s">
        <v>582</v>
      </c>
      <c r="AQ47" s="79" t="s">
        <v>583</v>
      </c>
      <c r="AR47" s="79" t="s">
        <v>704</v>
      </c>
      <c r="AS47" s="138" t="s">
        <v>710</v>
      </c>
      <c r="AT47" s="12" t="s">
        <v>711</v>
      </c>
      <c r="AU47" s="95"/>
      <c r="AV47" s="321">
        <v>21562200</v>
      </c>
      <c r="AW47" s="321"/>
      <c r="AX47" s="314"/>
      <c r="AY47" s="314"/>
      <c r="AZ47" s="314"/>
      <c r="BA47" s="314"/>
      <c r="BB47" s="314"/>
      <c r="BC47" s="314"/>
      <c r="BD47" s="263"/>
      <c r="BE47" s="95"/>
    </row>
    <row r="48" spans="1:58" ht="96" customHeight="1">
      <c r="A48" s="97">
        <v>6</v>
      </c>
      <c r="B48" s="98" t="s">
        <v>479</v>
      </c>
      <c r="C48" s="15">
        <v>10717</v>
      </c>
      <c r="D48" s="89">
        <v>366209400</v>
      </c>
      <c r="E48" s="73"/>
      <c r="F48" s="73"/>
      <c r="G48" s="73"/>
      <c r="H48" s="70">
        <v>1</v>
      </c>
      <c r="I48" s="20" t="s">
        <v>121</v>
      </c>
      <c r="J48" s="21">
        <v>2565</v>
      </c>
      <c r="K48" s="14">
        <v>2568</v>
      </c>
      <c r="L48" s="111"/>
      <c r="M48" s="73"/>
      <c r="N48" s="73"/>
      <c r="O48" s="73"/>
      <c r="P48" s="73"/>
      <c r="Q48" s="73"/>
      <c r="R48" s="73"/>
      <c r="S48" s="73"/>
      <c r="T48" s="73"/>
      <c r="U48" s="73"/>
      <c r="V48" s="352">
        <f t="shared" si="2"/>
        <v>0</v>
      </c>
      <c r="W48" s="89"/>
      <c r="X48" s="100">
        <v>73241900</v>
      </c>
      <c r="Y48" s="73">
        <v>7896100</v>
      </c>
      <c r="Z48" s="73">
        <v>104327800</v>
      </c>
      <c r="AA48" s="73">
        <v>136188200</v>
      </c>
      <c r="AB48" s="73">
        <v>0</v>
      </c>
      <c r="AC48" s="76">
        <f t="shared" si="5"/>
        <v>321654000</v>
      </c>
      <c r="AD48" s="132"/>
      <c r="AE48" s="132"/>
      <c r="AF48" s="136"/>
      <c r="AG48" s="101" t="s">
        <v>228</v>
      </c>
      <c r="AH48" s="101" t="s">
        <v>229</v>
      </c>
      <c r="AI48" s="101" t="s">
        <v>227</v>
      </c>
      <c r="AJ48" s="101" t="s">
        <v>225</v>
      </c>
      <c r="AK48" s="101" t="s">
        <v>33</v>
      </c>
      <c r="AL48" s="20" t="s">
        <v>522</v>
      </c>
      <c r="AM48" s="15" t="s">
        <v>523</v>
      </c>
      <c r="AN48" s="12" t="s">
        <v>558</v>
      </c>
      <c r="AO48" s="15" t="s">
        <v>581</v>
      </c>
      <c r="AP48" s="15" t="s">
        <v>582</v>
      </c>
      <c r="AQ48" s="15" t="s">
        <v>583</v>
      </c>
      <c r="AR48" s="15" t="s">
        <v>704</v>
      </c>
      <c r="AS48" s="79" t="s">
        <v>712</v>
      </c>
      <c r="AT48" s="12" t="s">
        <v>713</v>
      </c>
      <c r="AU48" s="95"/>
      <c r="AV48" s="321"/>
      <c r="AW48" s="321"/>
      <c r="AX48" s="314"/>
      <c r="AY48" s="314"/>
      <c r="AZ48" s="314"/>
      <c r="BA48" s="314"/>
      <c r="BB48" s="314"/>
      <c r="BC48" s="314"/>
      <c r="BD48" s="263"/>
      <c r="BE48" s="95"/>
    </row>
    <row r="49" spans="1:58" ht="72" customHeight="1">
      <c r="A49" s="331">
        <v>7</v>
      </c>
      <c r="B49" s="5" t="s">
        <v>480</v>
      </c>
      <c r="C49" s="66">
        <v>10865</v>
      </c>
      <c r="D49" s="67">
        <v>36260900</v>
      </c>
      <c r="E49" s="102">
        <v>29000000</v>
      </c>
      <c r="F49" s="69">
        <v>29000000</v>
      </c>
      <c r="G49" s="69">
        <v>29000000</v>
      </c>
      <c r="H49" s="70">
        <v>1</v>
      </c>
      <c r="I49" s="10" t="s">
        <v>121</v>
      </c>
      <c r="J49" s="29">
        <v>2564</v>
      </c>
      <c r="K49" s="29">
        <v>2566</v>
      </c>
      <c r="L49" s="140">
        <v>243440</v>
      </c>
      <c r="M49" s="72"/>
      <c r="N49" s="72"/>
      <c r="O49" s="72"/>
      <c r="P49" s="72"/>
      <c r="Q49" s="72"/>
      <c r="R49" s="72"/>
      <c r="S49" s="72"/>
      <c r="T49" s="72"/>
      <c r="U49" s="72"/>
      <c r="V49" s="352">
        <f t="shared" si="2"/>
        <v>0</v>
      </c>
      <c r="W49" s="73">
        <v>7252200</v>
      </c>
      <c r="X49" s="74">
        <v>10347800</v>
      </c>
      <c r="Y49" s="73">
        <v>11400000</v>
      </c>
      <c r="Z49" s="73">
        <v>0</v>
      </c>
      <c r="AA49" s="73">
        <v>0</v>
      </c>
      <c r="AB49" s="73">
        <v>0</v>
      </c>
      <c r="AC49" s="76">
        <f t="shared" si="5"/>
        <v>29000000</v>
      </c>
      <c r="AD49" s="77"/>
      <c r="AE49" s="77"/>
      <c r="AF49" s="78"/>
      <c r="AG49" s="11" t="s">
        <v>187</v>
      </c>
      <c r="AH49" s="11" t="s">
        <v>185</v>
      </c>
      <c r="AI49" s="11" t="s">
        <v>188</v>
      </c>
      <c r="AJ49" s="11" t="s">
        <v>185</v>
      </c>
      <c r="AK49" s="11" t="s">
        <v>28</v>
      </c>
      <c r="AL49" s="11" t="s">
        <v>533</v>
      </c>
      <c r="AM49" s="11" t="s">
        <v>634</v>
      </c>
      <c r="AN49" s="12" t="s">
        <v>558</v>
      </c>
      <c r="AO49" s="79" t="s">
        <v>624</v>
      </c>
      <c r="AP49" s="17" t="s">
        <v>574</v>
      </c>
      <c r="AQ49" s="79" t="s">
        <v>575</v>
      </c>
      <c r="AR49" s="79" t="s">
        <v>625</v>
      </c>
      <c r="AS49" s="63" t="s">
        <v>714</v>
      </c>
      <c r="AT49" s="12" t="s">
        <v>715</v>
      </c>
      <c r="AU49" s="81"/>
      <c r="AV49" s="320"/>
      <c r="AW49" s="320"/>
      <c r="AX49" s="314"/>
      <c r="AY49" s="314"/>
      <c r="AZ49" s="314"/>
      <c r="BA49" s="314"/>
      <c r="BB49" s="314"/>
      <c r="BC49" s="314"/>
      <c r="BD49" s="263"/>
      <c r="BE49" s="81"/>
    </row>
    <row r="50" spans="1:58" ht="72" customHeight="1">
      <c r="A50" s="332">
        <v>7</v>
      </c>
      <c r="B50" s="85" t="s">
        <v>1089</v>
      </c>
      <c r="C50" s="66">
        <v>10095</v>
      </c>
      <c r="D50" s="69">
        <v>122868500</v>
      </c>
      <c r="E50" s="86">
        <v>94450000</v>
      </c>
      <c r="F50" s="69">
        <v>94450000</v>
      </c>
      <c r="G50" s="69">
        <v>94450000</v>
      </c>
      <c r="H50" s="102">
        <v>1</v>
      </c>
      <c r="I50" s="13" t="s">
        <v>121</v>
      </c>
      <c r="J50" s="14">
        <v>2563</v>
      </c>
      <c r="K50" s="29">
        <v>2566</v>
      </c>
      <c r="L50" s="140">
        <v>243347</v>
      </c>
      <c r="M50" s="73"/>
      <c r="N50" s="73"/>
      <c r="O50" s="73"/>
      <c r="P50" s="88"/>
      <c r="Q50" s="73"/>
      <c r="R50" s="73"/>
      <c r="S50" s="73"/>
      <c r="T50" s="73"/>
      <c r="U50" s="73">
        <v>6143500</v>
      </c>
      <c r="V50" s="352">
        <f t="shared" si="2"/>
        <v>6143500</v>
      </c>
      <c r="W50" s="89">
        <v>24573700</v>
      </c>
      <c r="X50" s="74">
        <v>1490300</v>
      </c>
      <c r="Y50" s="73">
        <v>62242500</v>
      </c>
      <c r="Z50" s="73">
        <v>0</v>
      </c>
      <c r="AA50" s="73">
        <v>0</v>
      </c>
      <c r="AB50" s="73">
        <v>0</v>
      </c>
      <c r="AC50" s="76">
        <f t="shared" si="5"/>
        <v>94450000</v>
      </c>
      <c r="AD50" s="91"/>
      <c r="AE50" s="92"/>
      <c r="AF50" s="93"/>
      <c r="AG50" s="8" t="s">
        <v>197</v>
      </c>
      <c r="AH50" s="8" t="s">
        <v>89</v>
      </c>
      <c r="AI50" s="8" t="s">
        <v>198</v>
      </c>
      <c r="AJ50" s="8" t="s">
        <v>192</v>
      </c>
      <c r="AK50" s="14" t="s">
        <v>28</v>
      </c>
      <c r="AL50" s="8" t="s">
        <v>533</v>
      </c>
      <c r="AM50" s="94" t="s">
        <v>634</v>
      </c>
      <c r="AN50" s="12" t="s">
        <v>558</v>
      </c>
      <c r="AO50" s="79" t="s">
        <v>624</v>
      </c>
      <c r="AP50" s="17" t="s">
        <v>574</v>
      </c>
      <c r="AQ50" s="79" t="s">
        <v>575</v>
      </c>
      <c r="AR50" s="79" t="s">
        <v>625</v>
      </c>
      <c r="AS50" s="83" t="s">
        <v>716</v>
      </c>
      <c r="AT50" s="12" t="s">
        <v>717</v>
      </c>
      <c r="AU50" s="95"/>
      <c r="AV50" s="321">
        <v>18430200</v>
      </c>
      <c r="AW50" s="321"/>
      <c r="AX50" s="314"/>
      <c r="AY50" s="314"/>
      <c r="AZ50" s="314"/>
      <c r="BA50" s="314"/>
      <c r="BB50" s="314"/>
      <c r="BC50" s="314"/>
      <c r="BD50" s="263"/>
      <c r="BE50" s="95"/>
    </row>
    <row r="51" spans="1:58" ht="72" customHeight="1">
      <c r="A51" s="332">
        <v>7</v>
      </c>
      <c r="B51" s="85" t="s">
        <v>1090</v>
      </c>
      <c r="C51" s="66">
        <v>10950</v>
      </c>
      <c r="D51" s="69">
        <v>123098400</v>
      </c>
      <c r="E51" s="86">
        <v>93700000</v>
      </c>
      <c r="F51" s="69">
        <v>93700000</v>
      </c>
      <c r="G51" s="69">
        <v>93700000</v>
      </c>
      <c r="H51" s="102">
        <v>1</v>
      </c>
      <c r="I51" s="13" t="s">
        <v>121</v>
      </c>
      <c r="J51" s="14">
        <v>2563</v>
      </c>
      <c r="K51" s="29">
        <v>2566</v>
      </c>
      <c r="L51" s="140">
        <v>243139</v>
      </c>
      <c r="M51" s="73"/>
      <c r="N51" s="73"/>
      <c r="O51" s="73"/>
      <c r="P51" s="88"/>
      <c r="Q51" s="73"/>
      <c r="R51" s="73"/>
      <c r="S51" s="73"/>
      <c r="T51" s="73"/>
      <c r="U51" s="73">
        <v>6155000</v>
      </c>
      <c r="V51" s="352">
        <f t="shared" si="2"/>
        <v>6155000</v>
      </c>
      <c r="W51" s="89">
        <v>24619700</v>
      </c>
      <c r="X51" s="74">
        <v>24414600</v>
      </c>
      <c r="Y51" s="73">
        <v>38510700</v>
      </c>
      <c r="Z51" s="73">
        <v>0</v>
      </c>
      <c r="AA51" s="73">
        <v>0</v>
      </c>
      <c r="AB51" s="73">
        <v>0</v>
      </c>
      <c r="AC51" s="76">
        <f t="shared" si="5"/>
        <v>93700000</v>
      </c>
      <c r="AD51" s="91"/>
      <c r="AE51" s="92"/>
      <c r="AF51" s="93"/>
      <c r="AG51" s="8" t="s">
        <v>183</v>
      </c>
      <c r="AH51" s="8" t="s">
        <v>66</v>
      </c>
      <c r="AI51" s="8" t="s">
        <v>184</v>
      </c>
      <c r="AJ51" s="8" t="s">
        <v>178</v>
      </c>
      <c r="AK51" s="14" t="s">
        <v>33</v>
      </c>
      <c r="AL51" s="8" t="s">
        <v>533</v>
      </c>
      <c r="AM51" s="94" t="s">
        <v>634</v>
      </c>
      <c r="AN51" s="12" t="s">
        <v>558</v>
      </c>
      <c r="AO51" s="79" t="s">
        <v>624</v>
      </c>
      <c r="AP51" s="17" t="s">
        <v>574</v>
      </c>
      <c r="AQ51" s="79" t="s">
        <v>575</v>
      </c>
      <c r="AR51" s="79" t="s">
        <v>625</v>
      </c>
      <c r="AS51" s="83" t="s">
        <v>718</v>
      </c>
      <c r="AT51" s="12" t="s">
        <v>719</v>
      </c>
      <c r="AU51" s="95"/>
      <c r="AV51" s="321">
        <v>18464700</v>
      </c>
      <c r="AW51" s="321"/>
      <c r="AX51" s="314"/>
      <c r="AY51" s="314"/>
      <c r="AZ51" s="314"/>
      <c r="BA51" s="314"/>
      <c r="BB51" s="314"/>
      <c r="BC51" s="314"/>
      <c r="BD51" s="263"/>
      <c r="BE51" s="95"/>
    </row>
    <row r="52" spans="1:58" ht="96" customHeight="1">
      <c r="A52" s="332">
        <v>7</v>
      </c>
      <c r="B52" s="85" t="s">
        <v>1091</v>
      </c>
      <c r="C52" s="66">
        <v>8832</v>
      </c>
      <c r="D52" s="69">
        <v>122655600</v>
      </c>
      <c r="E52" s="86">
        <v>113715000</v>
      </c>
      <c r="F52" s="69">
        <v>113715000</v>
      </c>
      <c r="G52" s="69">
        <v>113715000</v>
      </c>
      <c r="H52" s="102">
        <v>1</v>
      </c>
      <c r="I52" s="13" t="s">
        <v>121</v>
      </c>
      <c r="J52" s="14">
        <v>2563</v>
      </c>
      <c r="K52" s="29">
        <v>2566</v>
      </c>
      <c r="L52" s="141">
        <v>242795</v>
      </c>
      <c r="M52" s="73"/>
      <c r="N52" s="73"/>
      <c r="O52" s="73"/>
      <c r="P52" s="88"/>
      <c r="Q52" s="73"/>
      <c r="R52" s="73"/>
      <c r="S52" s="73"/>
      <c r="T52" s="73"/>
      <c r="U52" s="73">
        <v>6132900</v>
      </c>
      <c r="V52" s="352">
        <f t="shared" si="2"/>
        <v>6132900</v>
      </c>
      <c r="W52" s="89">
        <v>24531200</v>
      </c>
      <c r="X52" s="74">
        <v>24942500</v>
      </c>
      <c r="Y52" s="73">
        <v>58108400</v>
      </c>
      <c r="Z52" s="73">
        <v>0</v>
      </c>
      <c r="AA52" s="73">
        <v>0</v>
      </c>
      <c r="AB52" s="73">
        <v>0</v>
      </c>
      <c r="AC52" s="76">
        <f t="shared" si="5"/>
        <v>113715000</v>
      </c>
      <c r="AD52" s="91"/>
      <c r="AE52" s="92"/>
      <c r="AF52" s="93"/>
      <c r="AG52" s="8" t="s">
        <v>537</v>
      </c>
      <c r="AH52" s="8" t="s">
        <v>113</v>
      </c>
      <c r="AI52" s="8" t="s">
        <v>180</v>
      </c>
      <c r="AJ52" s="8" t="s">
        <v>178</v>
      </c>
      <c r="AK52" s="14" t="s">
        <v>29</v>
      </c>
      <c r="AL52" s="11" t="s">
        <v>1042</v>
      </c>
      <c r="AM52" s="32" t="s">
        <v>526</v>
      </c>
      <c r="AN52" s="12" t="s">
        <v>558</v>
      </c>
      <c r="AO52" s="79" t="s">
        <v>624</v>
      </c>
      <c r="AP52" s="17" t="s">
        <v>574</v>
      </c>
      <c r="AQ52" s="79" t="s">
        <v>575</v>
      </c>
      <c r="AR52" s="79" t="s">
        <v>625</v>
      </c>
      <c r="AS52" s="83" t="s">
        <v>720</v>
      </c>
      <c r="AT52" s="12" t="s">
        <v>721</v>
      </c>
      <c r="AU52" s="95"/>
      <c r="AV52" s="321">
        <v>18398300</v>
      </c>
      <c r="AW52" s="321"/>
      <c r="AX52" s="314"/>
      <c r="AY52" s="314"/>
      <c r="AZ52" s="314"/>
      <c r="BA52" s="314"/>
      <c r="BB52" s="314"/>
      <c r="BC52" s="314"/>
      <c r="BD52" s="263"/>
      <c r="BE52" s="95"/>
    </row>
    <row r="53" spans="1:58" s="142" customFormat="1" ht="96" customHeight="1">
      <c r="A53" s="331">
        <v>8</v>
      </c>
      <c r="B53" s="5" t="s">
        <v>481</v>
      </c>
      <c r="C53" s="66">
        <v>8815</v>
      </c>
      <c r="D53" s="67">
        <v>119940100</v>
      </c>
      <c r="E53" s="102">
        <v>108000000</v>
      </c>
      <c r="F53" s="69">
        <v>108000000</v>
      </c>
      <c r="G53" s="69">
        <v>108000000</v>
      </c>
      <c r="H53" s="70">
        <v>1</v>
      </c>
      <c r="I53" s="10" t="s">
        <v>121</v>
      </c>
      <c r="J53" s="29">
        <v>2564</v>
      </c>
      <c r="K53" s="29">
        <v>2566</v>
      </c>
      <c r="L53" s="111">
        <v>243106</v>
      </c>
      <c r="M53" s="72"/>
      <c r="N53" s="72"/>
      <c r="O53" s="72"/>
      <c r="P53" s="72"/>
      <c r="Q53" s="72"/>
      <c r="R53" s="72"/>
      <c r="S53" s="72"/>
      <c r="T53" s="72"/>
      <c r="U53" s="72"/>
      <c r="V53" s="352">
        <f t="shared" si="2"/>
        <v>0</v>
      </c>
      <c r="W53" s="73">
        <v>23988100</v>
      </c>
      <c r="X53" s="74">
        <v>30989900</v>
      </c>
      <c r="Y53" s="73">
        <v>53022000</v>
      </c>
      <c r="Z53" s="73">
        <v>0</v>
      </c>
      <c r="AA53" s="73">
        <v>0</v>
      </c>
      <c r="AB53" s="73">
        <v>0</v>
      </c>
      <c r="AC53" s="76">
        <f t="shared" si="5"/>
        <v>108000000</v>
      </c>
      <c r="AD53" s="77"/>
      <c r="AE53" s="77"/>
      <c r="AF53" s="78"/>
      <c r="AG53" s="11" t="s">
        <v>167</v>
      </c>
      <c r="AH53" s="11" t="s">
        <v>161</v>
      </c>
      <c r="AI53" s="11" t="s">
        <v>161</v>
      </c>
      <c r="AJ53" s="11" t="s">
        <v>160</v>
      </c>
      <c r="AK53" s="11" t="s">
        <v>16</v>
      </c>
      <c r="AL53" s="11" t="s">
        <v>522</v>
      </c>
      <c r="AM53" s="15" t="s">
        <v>523</v>
      </c>
      <c r="AN53" s="12" t="s">
        <v>558</v>
      </c>
      <c r="AO53" s="79" t="s">
        <v>624</v>
      </c>
      <c r="AP53" s="17" t="s">
        <v>574</v>
      </c>
      <c r="AQ53" s="79" t="s">
        <v>575</v>
      </c>
      <c r="AR53" s="79" t="s">
        <v>625</v>
      </c>
      <c r="AS53" s="63" t="s">
        <v>722</v>
      </c>
      <c r="AT53" s="12" t="s">
        <v>723</v>
      </c>
      <c r="AU53" s="81"/>
      <c r="AV53" s="320"/>
      <c r="AW53" s="320"/>
      <c r="AX53" s="314"/>
      <c r="AY53" s="314"/>
      <c r="AZ53" s="314"/>
      <c r="BA53" s="314"/>
      <c r="BB53" s="314"/>
      <c r="BC53" s="314"/>
      <c r="BD53" s="233"/>
      <c r="BE53" s="81"/>
    </row>
    <row r="54" spans="1:58" s="142" customFormat="1" ht="149.25" customHeight="1">
      <c r="A54" s="332">
        <v>8</v>
      </c>
      <c r="B54" s="85" t="s">
        <v>482</v>
      </c>
      <c r="C54" s="66">
        <v>10327</v>
      </c>
      <c r="D54" s="69">
        <v>449275000</v>
      </c>
      <c r="E54" s="86">
        <v>377607773</v>
      </c>
      <c r="F54" s="69">
        <v>377607773</v>
      </c>
      <c r="G54" s="69">
        <v>377607773</v>
      </c>
      <c r="H54" s="102">
        <v>1</v>
      </c>
      <c r="I54" s="13" t="s">
        <v>121</v>
      </c>
      <c r="J54" s="14">
        <v>2563</v>
      </c>
      <c r="K54" s="29">
        <v>2566</v>
      </c>
      <c r="L54" s="111">
        <v>243383</v>
      </c>
      <c r="M54" s="73"/>
      <c r="N54" s="73"/>
      <c r="O54" s="73"/>
      <c r="P54" s="88"/>
      <c r="Q54" s="73"/>
      <c r="R54" s="73"/>
      <c r="S54" s="73"/>
      <c r="T54" s="73"/>
      <c r="U54" s="73">
        <v>15104300</v>
      </c>
      <c r="V54" s="352">
        <f t="shared" si="2"/>
        <v>15104300</v>
      </c>
      <c r="W54" s="89">
        <v>31456000</v>
      </c>
      <c r="X54" s="74">
        <v>144721700</v>
      </c>
      <c r="Y54" s="73">
        <v>186325800</v>
      </c>
      <c r="Z54" s="73">
        <v>0</v>
      </c>
      <c r="AA54" s="73">
        <v>0</v>
      </c>
      <c r="AB54" s="73">
        <v>0</v>
      </c>
      <c r="AC54" s="76">
        <f t="shared" si="5"/>
        <v>377607800</v>
      </c>
      <c r="AD54" s="91"/>
      <c r="AE54" s="92"/>
      <c r="AF54" s="93"/>
      <c r="AG54" s="8" t="s">
        <v>162</v>
      </c>
      <c r="AH54" s="8" t="s">
        <v>163</v>
      </c>
      <c r="AI54" s="8" t="s">
        <v>164</v>
      </c>
      <c r="AJ54" s="8" t="s">
        <v>163</v>
      </c>
      <c r="AK54" s="14" t="s">
        <v>28</v>
      </c>
      <c r="AL54" s="8" t="s">
        <v>522</v>
      </c>
      <c r="AM54" s="15" t="s">
        <v>523</v>
      </c>
      <c r="AN54" s="12" t="s">
        <v>558</v>
      </c>
      <c r="AO54" s="79" t="s">
        <v>624</v>
      </c>
      <c r="AP54" s="17" t="s">
        <v>574</v>
      </c>
      <c r="AQ54" s="79" t="s">
        <v>575</v>
      </c>
      <c r="AR54" s="79" t="s">
        <v>625</v>
      </c>
      <c r="AS54" s="83" t="s">
        <v>724</v>
      </c>
      <c r="AT54" s="12" t="s">
        <v>725</v>
      </c>
      <c r="AU54" s="95" t="s">
        <v>682</v>
      </c>
      <c r="AV54" s="321">
        <v>65144900</v>
      </c>
      <c r="AW54" s="321" t="s">
        <v>1118</v>
      </c>
      <c r="AX54" s="314"/>
      <c r="AY54" s="314">
        <v>9605800</v>
      </c>
      <c r="AZ54" s="314">
        <f t="shared" ref="AZ54:AZ55" si="6">AX54+AY54</f>
        <v>9605800</v>
      </c>
      <c r="BA54" s="314"/>
      <c r="BB54" s="319">
        <v>9605800</v>
      </c>
      <c r="BC54" s="96">
        <f t="shared" ref="BC54:BC55" si="7">BA54+BB54</f>
        <v>9605800</v>
      </c>
      <c r="BD54" s="105" t="s">
        <v>1112</v>
      </c>
      <c r="BE54" s="95" t="s">
        <v>1123</v>
      </c>
      <c r="BF54" s="350"/>
    </row>
    <row r="55" spans="1:58" s="143" customFormat="1" ht="208.5" customHeight="1">
      <c r="A55" s="124">
        <v>8</v>
      </c>
      <c r="B55" s="7" t="s">
        <v>483</v>
      </c>
      <c r="C55" s="130" t="s">
        <v>484</v>
      </c>
      <c r="D55" s="121">
        <v>889036000</v>
      </c>
      <c r="E55" s="121">
        <v>739836557</v>
      </c>
      <c r="F55" s="69">
        <v>739836557</v>
      </c>
      <c r="G55" s="69">
        <v>739836557</v>
      </c>
      <c r="H55" s="131">
        <v>1</v>
      </c>
      <c r="I55" s="18" t="s">
        <v>121</v>
      </c>
      <c r="J55" s="30">
        <v>2562</v>
      </c>
      <c r="K55" s="29">
        <v>2567</v>
      </c>
      <c r="L55" s="111">
        <v>243159</v>
      </c>
      <c r="M55" s="89"/>
      <c r="N55" s="89"/>
      <c r="O55" s="89"/>
      <c r="P55" s="89"/>
      <c r="Q55" s="89"/>
      <c r="R55" s="89"/>
      <c r="S55" s="89"/>
      <c r="T55" s="73">
        <v>0</v>
      </c>
      <c r="U55" s="120">
        <v>63600000</v>
      </c>
      <c r="V55" s="352">
        <f t="shared" si="2"/>
        <v>63600000</v>
      </c>
      <c r="W55" s="89"/>
      <c r="X55" s="74">
        <v>328513700</v>
      </c>
      <c r="Y55" s="73">
        <v>192357200</v>
      </c>
      <c r="Z55" s="73">
        <v>159011200</v>
      </c>
      <c r="AA55" s="73">
        <v>0</v>
      </c>
      <c r="AB55" s="73">
        <v>0</v>
      </c>
      <c r="AC55" s="76">
        <f t="shared" si="5"/>
        <v>743482100</v>
      </c>
      <c r="AD55" s="132"/>
      <c r="AE55" s="133"/>
      <c r="AF55" s="133"/>
      <c r="AG55" s="134" t="s">
        <v>158</v>
      </c>
      <c r="AH55" s="134" t="s">
        <v>159</v>
      </c>
      <c r="AI55" s="134" t="s">
        <v>159</v>
      </c>
      <c r="AJ55" s="135" t="s">
        <v>157</v>
      </c>
      <c r="AK55" s="12" t="s">
        <v>29</v>
      </c>
      <c r="AL55" s="12" t="s">
        <v>522</v>
      </c>
      <c r="AM55" s="15" t="s">
        <v>523</v>
      </c>
      <c r="AN55" s="12" t="s">
        <v>558</v>
      </c>
      <c r="AO55" s="112" t="s">
        <v>624</v>
      </c>
      <c r="AP55" s="17" t="s">
        <v>579</v>
      </c>
      <c r="AQ55" s="79" t="s">
        <v>580</v>
      </c>
      <c r="AR55" s="79" t="s">
        <v>153</v>
      </c>
      <c r="AS55" s="128" t="s">
        <v>1046</v>
      </c>
      <c r="AT55" s="12" t="s">
        <v>726</v>
      </c>
      <c r="AU55" s="126" t="s">
        <v>1114</v>
      </c>
      <c r="AV55" s="321"/>
      <c r="AW55" s="321" t="s">
        <v>1119</v>
      </c>
      <c r="AX55" s="314">
        <v>177807200</v>
      </c>
      <c r="AY55" s="314">
        <v>3645500</v>
      </c>
      <c r="AZ55" s="314">
        <f t="shared" si="6"/>
        <v>181452700</v>
      </c>
      <c r="BA55" s="96">
        <v>177807200</v>
      </c>
      <c r="BB55" s="319">
        <v>3645500</v>
      </c>
      <c r="BC55" s="96">
        <f t="shared" si="7"/>
        <v>181452700</v>
      </c>
      <c r="BD55" s="105" t="s">
        <v>1063</v>
      </c>
      <c r="BE55" s="126" t="s">
        <v>1133</v>
      </c>
      <c r="BF55" s="351"/>
    </row>
    <row r="56" spans="1:58" ht="96" customHeight="1">
      <c r="A56" s="333">
        <v>8</v>
      </c>
      <c r="B56" s="7" t="s">
        <v>1078</v>
      </c>
      <c r="C56" s="130" t="s">
        <v>440</v>
      </c>
      <c r="D56" s="121">
        <v>174243500</v>
      </c>
      <c r="E56" s="121">
        <v>144888888</v>
      </c>
      <c r="F56" s="69">
        <v>144888888</v>
      </c>
      <c r="G56" s="69">
        <v>144888888</v>
      </c>
      <c r="H56" s="131">
        <v>1</v>
      </c>
      <c r="I56" s="23" t="s">
        <v>121</v>
      </c>
      <c r="J56" s="30">
        <v>2563</v>
      </c>
      <c r="K56" s="29">
        <v>2566</v>
      </c>
      <c r="L56" s="111">
        <v>243141</v>
      </c>
      <c r="M56" s="89"/>
      <c r="N56" s="89"/>
      <c r="O56" s="89"/>
      <c r="P56" s="89"/>
      <c r="Q56" s="89"/>
      <c r="R56" s="89"/>
      <c r="S56" s="89"/>
      <c r="T56" s="73"/>
      <c r="U56" s="73">
        <v>9583400</v>
      </c>
      <c r="V56" s="352">
        <f t="shared" si="2"/>
        <v>9583400</v>
      </c>
      <c r="W56" s="89">
        <v>27881300</v>
      </c>
      <c r="X56" s="74">
        <v>72506200</v>
      </c>
      <c r="Y56" s="73">
        <v>31236500</v>
      </c>
      <c r="Z56" s="73">
        <v>0</v>
      </c>
      <c r="AA56" s="73">
        <v>0</v>
      </c>
      <c r="AB56" s="73">
        <v>0</v>
      </c>
      <c r="AC56" s="76">
        <f t="shared" si="5"/>
        <v>141207400</v>
      </c>
      <c r="AD56" s="132"/>
      <c r="AE56" s="133"/>
      <c r="AF56" s="133"/>
      <c r="AG56" s="134" t="s">
        <v>170</v>
      </c>
      <c r="AH56" s="134" t="s">
        <v>171</v>
      </c>
      <c r="AI56" s="134" t="s">
        <v>171</v>
      </c>
      <c r="AJ56" s="135" t="s">
        <v>160</v>
      </c>
      <c r="AK56" s="12" t="s">
        <v>21</v>
      </c>
      <c r="AL56" s="12" t="s">
        <v>522</v>
      </c>
      <c r="AM56" s="15" t="s">
        <v>523</v>
      </c>
      <c r="AN56" s="12" t="s">
        <v>558</v>
      </c>
      <c r="AO56" s="112" t="s">
        <v>624</v>
      </c>
      <c r="AP56" s="17" t="s">
        <v>579</v>
      </c>
      <c r="AQ56" s="79" t="s">
        <v>580</v>
      </c>
      <c r="AR56" s="79" t="s">
        <v>153</v>
      </c>
      <c r="AS56" s="136" t="s">
        <v>727</v>
      </c>
      <c r="AT56" s="12" t="s">
        <v>728</v>
      </c>
      <c r="AU56" s="342" t="s">
        <v>1104</v>
      </c>
      <c r="AV56" s="321">
        <v>25265300</v>
      </c>
      <c r="AW56" s="321"/>
      <c r="AX56" s="314"/>
      <c r="AY56" s="314"/>
      <c r="AZ56" s="314"/>
      <c r="BA56" s="314"/>
      <c r="BB56" s="314"/>
      <c r="BC56" s="314"/>
      <c r="BD56" s="263"/>
      <c r="BE56" s="95"/>
    </row>
    <row r="57" spans="1:58" ht="72" customHeight="1">
      <c r="A57" s="333">
        <v>8</v>
      </c>
      <c r="B57" s="98" t="s">
        <v>485</v>
      </c>
      <c r="C57" s="15">
        <v>8998</v>
      </c>
      <c r="D57" s="121">
        <v>150141800</v>
      </c>
      <c r="E57" s="121"/>
      <c r="F57" s="89"/>
      <c r="G57" s="89"/>
      <c r="H57" s="131">
        <v>1</v>
      </c>
      <c r="I57" s="23" t="s">
        <v>121</v>
      </c>
      <c r="J57" s="30">
        <v>2565</v>
      </c>
      <c r="K57" s="14">
        <v>2567</v>
      </c>
      <c r="L57" s="111"/>
      <c r="M57" s="89"/>
      <c r="N57" s="89"/>
      <c r="O57" s="89"/>
      <c r="P57" s="89"/>
      <c r="Q57" s="89"/>
      <c r="R57" s="89"/>
      <c r="S57" s="89"/>
      <c r="T57" s="73"/>
      <c r="U57" s="73"/>
      <c r="V57" s="352">
        <f t="shared" si="2"/>
        <v>0</v>
      </c>
      <c r="W57" s="89"/>
      <c r="X57" s="100">
        <v>30028400</v>
      </c>
      <c r="Y57" s="73">
        <v>33671600</v>
      </c>
      <c r="Z57" s="73">
        <v>86441800</v>
      </c>
      <c r="AA57" s="73">
        <v>0</v>
      </c>
      <c r="AB57" s="73">
        <v>0</v>
      </c>
      <c r="AC57" s="76">
        <f t="shared" si="5"/>
        <v>150141800</v>
      </c>
      <c r="AD57" s="132"/>
      <c r="AE57" s="133"/>
      <c r="AF57" s="133"/>
      <c r="AG57" s="101" t="s">
        <v>172</v>
      </c>
      <c r="AH57" s="101" t="s">
        <v>173</v>
      </c>
      <c r="AI57" s="101" t="s">
        <v>174</v>
      </c>
      <c r="AJ57" s="101" t="s">
        <v>168</v>
      </c>
      <c r="AK57" s="101" t="s">
        <v>33</v>
      </c>
      <c r="AL57" s="8" t="s">
        <v>524</v>
      </c>
      <c r="AM57" s="3" t="s">
        <v>525</v>
      </c>
      <c r="AN57" s="12" t="s">
        <v>558</v>
      </c>
      <c r="AO57" s="15" t="s">
        <v>624</v>
      </c>
      <c r="AP57" s="15" t="s">
        <v>574</v>
      </c>
      <c r="AQ57" s="15" t="s">
        <v>575</v>
      </c>
      <c r="AR57" s="15" t="s">
        <v>625</v>
      </c>
      <c r="AS57" s="79" t="s">
        <v>729</v>
      </c>
      <c r="AT57" s="12" t="s">
        <v>730</v>
      </c>
      <c r="AU57" s="95"/>
      <c r="AV57" s="321"/>
      <c r="AW57" s="321"/>
      <c r="AX57" s="314"/>
      <c r="AY57" s="314"/>
      <c r="AZ57" s="314"/>
      <c r="BA57" s="314"/>
      <c r="BB57" s="314"/>
      <c r="BC57" s="314"/>
      <c r="BD57" s="263"/>
      <c r="BE57" s="95"/>
    </row>
    <row r="58" spans="1:58" ht="96" customHeight="1">
      <c r="A58" s="331">
        <v>9</v>
      </c>
      <c r="B58" s="5" t="s">
        <v>486</v>
      </c>
      <c r="C58" s="66">
        <v>9893</v>
      </c>
      <c r="D58" s="67">
        <v>89102500</v>
      </c>
      <c r="E58" s="121">
        <v>77997000</v>
      </c>
      <c r="F58" s="69">
        <v>77997000</v>
      </c>
      <c r="G58" s="69">
        <v>77997000</v>
      </c>
      <c r="H58" s="70">
        <v>1</v>
      </c>
      <c r="I58" s="10" t="s">
        <v>121</v>
      </c>
      <c r="J58" s="29">
        <v>2564</v>
      </c>
      <c r="K58" s="29">
        <v>2566</v>
      </c>
      <c r="L58" s="111">
        <v>243396</v>
      </c>
      <c r="M58" s="72"/>
      <c r="N58" s="72"/>
      <c r="O58" s="72"/>
      <c r="P58" s="72"/>
      <c r="Q58" s="72"/>
      <c r="R58" s="72"/>
      <c r="S58" s="72"/>
      <c r="T58" s="72"/>
      <c r="U58" s="72"/>
      <c r="V58" s="352">
        <f t="shared" si="2"/>
        <v>0</v>
      </c>
      <c r="W58" s="73">
        <v>17820500</v>
      </c>
      <c r="X58" s="74">
        <v>23629500</v>
      </c>
      <c r="Y58" s="73">
        <v>36547000</v>
      </c>
      <c r="Z58" s="73">
        <v>0</v>
      </c>
      <c r="AA58" s="73">
        <v>0</v>
      </c>
      <c r="AB58" s="73">
        <v>0</v>
      </c>
      <c r="AC58" s="76">
        <f t="shared" si="5"/>
        <v>77997000</v>
      </c>
      <c r="AD58" s="77"/>
      <c r="AE58" s="77"/>
      <c r="AF58" s="78"/>
      <c r="AG58" s="11" t="s">
        <v>567</v>
      </c>
      <c r="AH58" s="11" t="s">
        <v>315</v>
      </c>
      <c r="AI58" s="11" t="s">
        <v>315</v>
      </c>
      <c r="AJ58" s="11" t="s">
        <v>148</v>
      </c>
      <c r="AK58" s="11" t="s">
        <v>21</v>
      </c>
      <c r="AL58" s="11" t="s">
        <v>522</v>
      </c>
      <c r="AM58" s="15" t="s">
        <v>523</v>
      </c>
      <c r="AN58" s="12" t="s">
        <v>558</v>
      </c>
      <c r="AO58" s="79" t="s">
        <v>624</v>
      </c>
      <c r="AP58" s="17" t="s">
        <v>574</v>
      </c>
      <c r="AQ58" s="79" t="s">
        <v>575</v>
      </c>
      <c r="AR58" s="79" t="s">
        <v>625</v>
      </c>
      <c r="AS58" s="63" t="s">
        <v>731</v>
      </c>
      <c r="AT58" s="12" t="s">
        <v>732</v>
      </c>
      <c r="AU58" s="81"/>
      <c r="AV58" s="320"/>
      <c r="AW58" s="320"/>
      <c r="AX58" s="314"/>
      <c r="AY58" s="314"/>
      <c r="AZ58" s="314"/>
      <c r="BA58" s="314"/>
      <c r="BB58" s="314"/>
      <c r="BC58" s="314"/>
      <c r="BD58" s="263"/>
      <c r="BE58" s="81"/>
    </row>
    <row r="59" spans="1:58" ht="96" customHeight="1">
      <c r="A59" s="331">
        <v>9</v>
      </c>
      <c r="B59" s="5" t="s">
        <v>487</v>
      </c>
      <c r="C59" s="66">
        <v>10943</v>
      </c>
      <c r="D59" s="67">
        <v>181232600</v>
      </c>
      <c r="E59" s="121">
        <v>140833738</v>
      </c>
      <c r="F59" s="69">
        <v>140833738</v>
      </c>
      <c r="G59" s="69">
        <v>140833738</v>
      </c>
      <c r="H59" s="70">
        <v>1</v>
      </c>
      <c r="I59" s="10" t="s">
        <v>121</v>
      </c>
      <c r="J59" s="29">
        <v>2564</v>
      </c>
      <c r="K59" s="29">
        <v>2566</v>
      </c>
      <c r="L59" s="111">
        <v>243047</v>
      </c>
      <c r="M59" s="72"/>
      <c r="N59" s="72"/>
      <c r="O59" s="72"/>
      <c r="P59" s="72"/>
      <c r="Q59" s="72"/>
      <c r="R59" s="72"/>
      <c r="S59" s="72"/>
      <c r="T59" s="72"/>
      <c r="U59" s="72"/>
      <c r="V59" s="352">
        <f t="shared" si="2"/>
        <v>0</v>
      </c>
      <c r="W59" s="73">
        <v>36246600</v>
      </c>
      <c r="X59" s="74">
        <v>20940800</v>
      </c>
      <c r="Y59" s="73">
        <v>83646400</v>
      </c>
      <c r="Z59" s="73">
        <v>0</v>
      </c>
      <c r="AA59" s="73">
        <v>0</v>
      </c>
      <c r="AB59" s="73">
        <v>0</v>
      </c>
      <c r="AC59" s="76">
        <f t="shared" si="5"/>
        <v>140833800</v>
      </c>
      <c r="AD59" s="77"/>
      <c r="AE59" s="77"/>
      <c r="AF59" s="78"/>
      <c r="AG59" s="11" t="s">
        <v>568</v>
      </c>
      <c r="AH59" s="11" t="s">
        <v>293</v>
      </c>
      <c r="AI59" s="11" t="s">
        <v>293</v>
      </c>
      <c r="AJ59" s="11" t="s">
        <v>146</v>
      </c>
      <c r="AK59" s="11" t="s">
        <v>29</v>
      </c>
      <c r="AL59" s="11" t="s">
        <v>522</v>
      </c>
      <c r="AM59" s="15" t="s">
        <v>523</v>
      </c>
      <c r="AN59" s="12" t="s">
        <v>558</v>
      </c>
      <c r="AO59" s="79" t="s">
        <v>624</v>
      </c>
      <c r="AP59" s="17" t="s">
        <v>574</v>
      </c>
      <c r="AQ59" s="79" t="s">
        <v>575</v>
      </c>
      <c r="AR59" s="79" t="s">
        <v>625</v>
      </c>
      <c r="AS59" s="63" t="s">
        <v>733</v>
      </c>
      <c r="AT59" s="12" t="s">
        <v>734</v>
      </c>
      <c r="AU59" s="81"/>
      <c r="AV59" s="320"/>
      <c r="AW59" s="320"/>
      <c r="AX59" s="314"/>
      <c r="AY59" s="314"/>
      <c r="AZ59" s="314"/>
      <c r="BA59" s="314"/>
      <c r="BB59" s="314"/>
      <c r="BC59" s="314"/>
      <c r="BD59" s="263"/>
      <c r="BE59" s="81"/>
    </row>
    <row r="60" spans="1:58" ht="96" customHeight="1">
      <c r="A60" s="331">
        <v>9</v>
      </c>
      <c r="B60" s="5" t="s">
        <v>488</v>
      </c>
      <c r="C60" s="66">
        <v>8708</v>
      </c>
      <c r="D60" s="67">
        <v>73893100</v>
      </c>
      <c r="E60" s="121">
        <v>64449000</v>
      </c>
      <c r="F60" s="69">
        <v>64449000</v>
      </c>
      <c r="G60" s="69">
        <v>64449000</v>
      </c>
      <c r="H60" s="70">
        <v>1</v>
      </c>
      <c r="I60" s="10" t="s">
        <v>121</v>
      </c>
      <c r="J60" s="29">
        <v>2564</v>
      </c>
      <c r="K60" s="29">
        <v>2566</v>
      </c>
      <c r="L60" s="111">
        <v>243264</v>
      </c>
      <c r="M60" s="72"/>
      <c r="N60" s="72"/>
      <c r="O60" s="72"/>
      <c r="P60" s="72"/>
      <c r="Q60" s="72"/>
      <c r="R60" s="72"/>
      <c r="S60" s="72"/>
      <c r="T60" s="72"/>
      <c r="U60" s="72"/>
      <c r="V60" s="352">
        <f t="shared" si="2"/>
        <v>0</v>
      </c>
      <c r="W60" s="73">
        <v>14778700</v>
      </c>
      <c r="X60" s="74">
        <v>24604700</v>
      </c>
      <c r="Y60" s="73">
        <v>25065600</v>
      </c>
      <c r="Z60" s="73">
        <v>0</v>
      </c>
      <c r="AA60" s="73">
        <v>0</v>
      </c>
      <c r="AB60" s="73">
        <v>0</v>
      </c>
      <c r="AC60" s="76">
        <f t="shared" si="5"/>
        <v>64449000</v>
      </c>
      <c r="AD60" s="77"/>
      <c r="AE60" s="77"/>
      <c r="AF60" s="78"/>
      <c r="AG60" s="11" t="s">
        <v>154</v>
      </c>
      <c r="AH60" s="11" t="s">
        <v>155</v>
      </c>
      <c r="AI60" s="11" t="s">
        <v>156</v>
      </c>
      <c r="AJ60" s="11" t="s">
        <v>138</v>
      </c>
      <c r="AK60" s="11" t="s">
        <v>16</v>
      </c>
      <c r="AL60" s="11" t="s">
        <v>522</v>
      </c>
      <c r="AM60" s="15" t="s">
        <v>523</v>
      </c>
      <c r="AN60" s="12" t="s">
        <v>558</v>
      </c>
      <c r="AO60" s="79" t="s">
        <v>624</v>
      </c>
      <c r="AP60" s="17" t="s">
        <v>574</v>
      </c>
      <c r="AQ60" s="79" t="s">
        <v>575</v>
      </c>
      <c r="AR60" s="79" t="s">
        <v>625</v>
      </c>
      <c r="AS60" s="63" t="s">
        <v>735</v>
      </c>
      <c r="AT60" s="12" t="s">
        <v>736</v>
      </c>
      <c r="AU60" s="81"/>
      <c r="AV60" s="320"/>
      <c r="AW60" s="320"/>
      <c r="AX60" s="314"/>
      <c r="AY60" s="314"/>
      <c r="AZ60" s="314"/>
      <c r="BA60" s="314"/>
      <c r="BB60" s="314"/>
      <c r="BC60" s="314"/>
      <c r="BD60" s="263"/>
      <c r="BE60" s="81"/>
    </row>
    <row r="61" spans="1:58" ht="96" customHeight="1">
      <c r="A61" s="331">
        <v>9</v>
      </c>
      <c r="B61" s="5" t="s">
        <v>489</v>
      </c>
      <c r="C61" s="66">
        <v>10943</v>
      </c>
      <c r="D61" s="67">
        <v>181232000</v>
      </c>
      <c r="E61" s="121">
        <v>149000000</v>
      </c>
      <c r="F61" s="69">
        <v>149000000</v>
      </c>
      <c r="G61" s="69">
        <v>149000000</v>
      </c>
      <c r="H61" s="70">
        <v>1</v>
      </c>
      <c r="I61" s="10" t="s">
        <v>121</v>
      </c>
      <c r="J61" s="29">
        <v>2564</v>
      </c>
      <c r="K61" s="29">
        <v>2566</v>
      </c>
      <c r="L61" s="111">
        <v>243148</v>
      </c>
      <c r="M61" s="72"/>
      <c r="N61" s="72"/>
      <c r="O61" s="72"/>
      <c r="P61" s="72"/>
      <c r="Q61" s="72"/>
      <c r="R61" s="72"/>
      <c r="S61" s="72"/>
      <c r="T61" s="72"/>
      <c r="U61" s="72"/>
      <c r="V61" s="352">
        <f t="shared" si="2"/>
        <v>0</v>
      </c>
      <c r="W61" s="73">
        <v>36246400</v>
      </c>
      <c r="X61" s="74">
        <v>46133600</v>
      </c>
      <c r="Y61" s="73">
        <v>66620000</v>
      </c>
      <c r="Z61" s="73">
        <v>0</v>
      </c>
      <c r="AA61" s="73">
        <v>0</v>
      </c>
      <c r="AB61" s="73">
        <v>0</v>
      </c>
      <c r="AC61" s="76">
        <f t="shared" si="5"/>
        <v>149000000</v>
      </c>
      <c r="AD61" s="77"/>
      <c r="AE61" s="77"/>
      <c r="AF61" s="78"/>
      <c r="AG61" s="11" t="s">
        <v>569</v>
      </c>
      <c r="AH61" s="11" t="s">
        <v>152</v>
      </c>
      <c r="AI61" s="11" t="s">
        <v>152</v>
      </c>
      <c r="AJ61" s="11" t="s">
        <v>141</v>
      </c>
      <c r="AK61" s="11" t="s">
        <v>28</v>
      </c>
      <c r="AL61" s="11" t="s">
        <v>522</v>
      </c>
      <c r="AM61" s="15" t="s">
        <v>523</v>
      </c>
      <c r="AN61" s="12" t="s">
        <v>558</v>
      </c>
      <c r="AO61" s="79" t="s">
        <v>624</v>
      </c>
      <c r="AP61" s="17" t="s">
        <v>574</v>
      </c>
      <c r="AQ61" s="79" t="s">
        <v>575</v>
      </c>
      <c r="AR61" s="79" t="s">
        <v>625</v>
      </c>
      <c r="AS61" s="63" t="s">
        <v>737</v>
      </c>
      <c r="AT61" s="12" t="s">
        <v>738</v>
      </c>
      <c r="AU61" s="81"/>
      <c r="AV61" s="320"/>
      <c r="AW61" s="320"/>
      <c r="AX61" s="314"/>
      <c r="AY61" s="314"/>
      <c r="AZ61" s="314"/>
      <c r="BA61" s="314"/>
      <c r="BB61" s="314"/>
      <c r="BC61" s="314"/>
      <c r="BD61" s="263"/>
      <c r="BE61" s="81"/>
    </row>
    <row r="62" spans="1:58" ht="126">
      <c r="A62" s="133">
        <v>9</v>
      </c>
      <c r="B62" s="85" t="s">
        <v>490</v>
      </c>
      <c r="C62" s="66" t="s">
        <v>435</v>
      </c>
      <c r="D62" s="74">
        <v>700000000</v>
      </c>
      <c r="E62" s="76">
        <v>587862200</v>
      </c>
      <c r="F62" s="69">
        <v>587862200</v>
      </c>
      <c r="G62" s="69">
        <v>587862200</v>
      </c>
      <c r="H62" s="119">
        <v>1</v>
      </c>
      <c r="I62" s="17" t="s">
        <v>121</v>
      </c>
      <c r="J62" s="19">
        <v>2562</v>
      </c>
      <c r="K62" s="29">
        <v>2566</v>
      </c>
      <c r="L62" s="111">
        <v>243305</v>
      </c>
      <c r="M62" s="73"/>
      <c r="N62" s="73"/>
      <c r="O62" s="73"/>
      <c r="P62" s="73"/>
      <c r="Q62" s="73"/>
      <c r="R62" s="73"/>
      <c r="S62" s="73"/>
      <c r="T62" s="89">
        <v>140000000</v>
      </c>
      <c r="U62" s="120"/>
      <c r="V62" s="352">
        <f t="shared" si="2"/>
        <v>140000000</v>
      </c>
      <c r="W62" s="89">
        <v>19641000</v>
      </c>
      <c r="X62" s="74">
        <v>177534300</v>
      </c>
      <c r="Y62" s="73">
        <v>390686900</v>
      </c>
      <c r="Z62" s="73">
        <v>0</v>
      </c>
      <c r="AA62" s="73">
        <v>0</v>
      </c>
      <c r="AB62" s="73">
        <v>0</v>
      </c>
      <c r="AC62" s="76">
        <f t="shared" si="5"/>
        <v>727862200</v>
      </c>
      <c r="AD62" s="145"/>
      <c r="AE62" s="123"/>
      <c r="AF62" s="124"/>
      <c r="AG62" s="12" t="s">
        <v>139</v>
      </c>
      <c r="AH62" s="125" t="s">
        <v>66</v>
      </c>
      <c r="AI62" s="125" t="s">
        <v>140</v>
      </c>
      <c r="AJ62" s="12" t="s">
        <v>141</v>
      </c>
      <c r="AK62" s="12" t="s">
        <v>33</v>
      </c>
      <c r="AL62" s="11" t="s">
        <v>1042</v>
      </c>
      <c r="AM62" s="32" t="s">
        <v>526</v>
      </c>
      <c r="AN62" s="12" t="s">
        <v>558</v>
      </c>
      <c r="AO62" s="79" t="s">
        <v>624</v>
      </c>
      <c r="AP62" s="17" t="s">
        <v>574</v>
      </c>
      <c r="AQ62" s="79" t="s">
        <v>575</v>
      </c>
      <c r="AR62" s="79" t="s">
        <v>625</v>
      </c>
      <c r="AS62" s="117" t="s">
        <v>1049</v>
      </c>
      <c r="AT62" s="12" t="s">
        <v>739</v>
      </c>
      <c r="AU62" s="126"/>
      <c r="AV62" s="321"/>
      <c r="AW62" s="321" t="s">
        <v>1117</v>
      </c>
      <c r="AX62" s="96">
        <v>140000000</v>
      </c>
      <c r="AY62" s="314"/>
      <c r="AZ62" s="314">
        <f>AX62+AY62</f>
        <v>140000000</v>
      </c>
      <c r="BA62" s="96">
        <v>140000000</v>
      </c>
      <c r="BB62" s="314"/>
      <c r="BC62" s="96">
        <f>BA62+BB62</f>
        <v>140000000</v>
      </c>
      <c r="BD62" s="105" t="s">
        <v>741</v>
      </c>
      <c r="BE62" s="126" t="s">
        <v>740</v>
      </c>
    </row>
    <row r="63" spans="1:58" ht="72" customHeight="1">
      <c r="A63" s="332">
        <v>9</v>
      </c>
      <c r="B63" s="85" t="s">
        <v>491</v>
      </c>
      <c r="C63" s="66">
        <v>10945</v>
      </c>
      <c r="D63" s="69">
        <v>148213300</v>
      </c>
      <c r="E63" s="86">
        <v>114000000</v>
      </c>
      <c r="F63" s="69">
        <v>114000000</v>
      </c>
      <c r="G63" s="69">
        <v>114000000</v>
      </c>
      <c r="H63" s="102">
        <v>1</v>
      </c>
      <c r="I63" s="13" t="s">
        <v>121</v>
      </c>
      <c r="J63" s="14">
        <v>2563</v>
      </c>
      <c r="K63" s="29">
        <v>2566</v>
      </c>
      <c r="L63" s="111">
        <v>243169</v>
      </c>
      <c r="M63" s="73"/>
      <c r="N63" s="73"/>
      <c r="O63" s="73"/>
      <c r="P63" s="88"/>
      <c r="Q63" s="73"/>
      <c r="R63" s="73"/>
      <c r="S63" s="73"/>
      <c r="T63" s="73"/>
      <c r="U63" s="73">
        <v>7410800</v>
      </c>
      <c r="V63" s="352">
        <f t="shared" si="2"/>
        <v>7410800</v>
      </c>
      <c r="W63" s="89">
        <v>21545200</v>
      </c>
      <c r="X63" s="74">
        <v>23598000</v>
      </c>
      <c r="Y63" s="73">
        <v>61446000</v>
      </c>
      <c r="Z63" s="73">
        <v>0</v>
      </c>
      <c r="AA63" s="73">
        <v>0</v>
      </c>
      <c r="AB63" s="73">
        <v>0</v>
      </c>
      <c r="AC63" s="76">
        <f t="shared" si="5"/>
        <v>114000000</v>
      </c>
      <c r="AD63" s="91"/>
      <c r="AE63" s="92"/>
      <c r="AF63" s="93"/>
      <c r="AG63" s="8" t="s">
        <v>570</v>
      </c>
      <c r="AH63" s="8" t="s">
        <v>571</v>
      </c>
      <c r="AI63" s="8" t="s">
        <v>551</v>
      </c>
      <c r="AJ63" s="8" t="s">
        <v>146</v>
      </c>
      <c r="AK63" s="14" t="s">
        <v>16</v>
      </c>
      <c r="AL63" s="8" t="s">
        <v>524</v>
      </c>
      <c r="AM63" s="3" t="s">
        <v>525</v>
      </c>
      <c r="AN63" s="12" t="s">
        <v>558</v>
      </c>
      <c r="AO63" s="79" t="s">
        <v>624</v>
      </c>
      <c r="AP63" s="17" t="s">
        <v>574</v>
      </c>
      <c r="AQ63" s="79" t="s">
        <v>575</v>
      </c>
      <c r="AR63" s="79" t="s">
        <v>625</v>
      </c>
      <c r="AS63" s="83" t="s">
        <v>742</v>
      </c>
      <c r="AT63" s="12" t="s">
        <v>743</v>
      </c>
      <c r="AU63" s="95"/>
      <c r="AV63" s="321">
        <v>22231900</v>
      </c>
      <c r="AW63" s="321"/>
      <c r="AX63" s="314"/>
      <c r="AY63" s="314"/>
      <c r="AZ63" s="314"/>
      <c r="BA63" s="314"/>
      <c r="BB63" s="314"/>
      <c r="BC63" s="314"/>
      <c r="BD63" s="263"/>
      <c r="BE63" s="95"/>
    </row>
    <row r="64" spans="1:58" ht="72" customHeight="1">
      <c r="A64" s="332">
        <v>9</v>
      </c>
      <c r="B64" s="85" t="s">
        <v>1092</v>
      </c>
      <c r="C64" s="66">
        <v>10944</v>
      </c>
      <c r="D64" s="69">
        <v>104915300</v>
      </c>
      <c r="E64" s="86">
        <v>80190000</v>
      </c>
      <c r="F64" s="69">
        <v>80190000</v>
      </c>
      <c r="G64" s="69">
        <v>80190000</v>
      </c>
      <c r="H64" s="102">
        <v>1</v>
      </c>
      <c r="I64" s="13" t="s">
        <v>121</v>
      </c>
      <c r="J64" s="14">
        <v>2563</v>
      </c>
      <c r="K64" s="29">
        <v>2566</v>
      </c>
      <c r="L64" s="111">
        <v>242871</v>
      </c>
      <c r="M64" s="73"/>
      <c r="N64" s="73"/>
      <c r="O64" s="73"/>
      <c r="P64" s="88"/>
      <c r="Q64" s="73"/>
      <c r="R64" s="73"/>
      <c r="S64" s="73"/>
      <c r="T64" s="73"/>
      <c r="U64" s="73">
        <v>5245900</v>
      </c>
      <c r="V64" s="352">
        <f t="shared" si="2"/>
        <v>5245900</v>
      </c>
      <c r="W64" s="89">
        <v>20983100</v>
      </c>
      <c r="X64" s="74">
        <v>27976000</v>
      </c>
      <c r="Y64" s="73">
        <v>25985000</v>
      </c>
      <c r="Z64" s="73">
        <v>0</v>
      </c>
      <c r="AA64" s="73">
        <v>0</v>
      </c>
      <c r="AB64" s="73">
        <v>0</v>
      </c>
      <c r="AC64" s="76">
        <f t="shared" si="5"/>
        <v>80190000</v>
      </c>
      <c r="AD64" s="91"/>
      <c r="AE64" s="92"/>
      <c r="AF64" s="93"/>
      <c r="AG64" s="8" t="s">
        <v>541</v>
      </c>
      <c r="AH64" s="8" t="s">
        <v>542</v>
      </c>
      <c r="AI64" s="8" t="s">
        <v>542</v>
      </c>
      <c r="AJ64" s="8" t="s">
        <v>146</v>
      </c>
      <c r="AK64" s="14" t="s">
        <v>21</v>
      </c>
      <c r="AL64" s="8" t="s">
        <v>524</v>
      </c>
      <c r="AM64" s="3" t="s">
        <v>525</v>
      </c>
      <c r="AN64" s="12" t="s">
        <v>558</v>
      </c>
      <c r="AO64" s="79" t="s">
        <v>624</v>
      </c>
      <c r="AP64" s="17" t="s">
        <v>574</v>
      </c>
      <c r="AQ64" s="79" t="s">
        <v>575</v>
      </c>
      <c r="AR64" s="79" t="s">
        <v>625</v>
      </c>
      <c r="AS64" s="83" t="s">
        <v>744</v>
      </c>
      <c r="AT64" s="12" t="s">
        <v>745</v>
      </c>
      <c r="AU64" s="95"/>
      <c r="AV64" s="321">
        <v>15737200</v>
      </c>
      <c r="AW64" s="321"/>
      <c r="AX64" s="314"/>
      <c r="AY64" s="314"/>
      <c r="AZ64" s="314"/>
      <c r="BA64" s="314"/>
      <c r="BB64" s="314"/>
      <c r="BC64" s="314"/>
      <c r="BD64" s="263"/>
      <c r="BE64" s="95"/>
    </row>
    <row r="65" spans="1:58" ht="72" customHeight="1">
      <c r="A65" s="97">
        <v>9</v>
      </c>
      <c r="B65" s="98" t="s">
        <v>492</v>
      </c>
      <c r="C65" s="15" t="s">
        <v>493</v>
      </c>
      <c r="D65" s="69">
        <v>180000000</v>
      </c>
      <c r="E65" s="86"/>
      <c r="F65" s="67"/>
      <c r="G65" s="67"/>
      <c r="H65" s="70">
        <v>1</v>
      </c>
      <c r="I65" s="10" t="s">
        <v>121</v>
      </c>
      <c r="J65" s="14">
        <v>2565</v>
      </c>
      <c r="K65" s="14">
        <v>2567</v>
      </c>
      <c r="L65" s="111"/>
      <c r="M65" s="73"/>
      <c r="N65" s="73"/>
      <c r="O65" s="73"/>
      <c r="P65" s="88"/>
      <c r="Q65" s="73"/>
      <c r="R65" s="73"/>
      <c r="S65" s="73"/>
      <c r="T65" s="73"/>
      <c r="U65" s="73"/>
      <c r="V65" s="352">
        <f t="shared" si="2"/>
        <v>0</v>
      </c>
      <c r="W65" s="89"/>
      <c r="X65" s="100">
        <v>36000000</v>
      </c>
      <c r="Y65" s="73">
        <v>55819200</v>
      </c>
      <c r="Z65" s="73">
        <v>79070800</v>
      </c>
      <c r="AA65" s="73">
        <v>0</v>
      </c>
      <c r="AB65" s="73">
        <v>0</v>
      </c>
      <c r="AC65" s="76">
        <f t="shared" si="5"/>
        <v>170890000</v>
      </c>
      <c r="AD65" s="91"/>
      <c r="AE65" s="92"/>
      <c r="AF65" s="93"/>
      <c r="AG65" s="101" t="s">
        <v>139</v>
      </c>
      <c r="AH65" s="101" t="s">
        <v>538</v>
      </c>
      <c r="AI65" s="101" t="s">
        <v>140</v>
      </c>
      <c r="AJ65" s="98" t="s">
        <v>141</v>
      </c>
      <c r="AK65" s="101" t="s">
        <v>33</v>
      </c>
      <c r="AL65" s="101" t="s">
        <v>529</v>
      </c>
      <c r="AM65" s="32" t="s">
        <v>530</v>
      </c>
      <c r="AN65" s="12" t="s">
        <v>558</v>
      </c>
      <c r="AO65" s="15" t="s">
        <v>624</v>
      </c>
      <c r="AP65" s="15" t="s">
        <v>574</v>
      </c>
      <c r="AQ65" s="15" t="s">
        <v>575</v>
      </c>
      <c r="AR65" s="15" t="s">
        <v>625</v>
      </c>
      <c r="AS65" s="79" t="s">
        <v>746</v>
      </c>
      <c r="AT65" s="12" t="s">
        <v>747</v>
      </c>
      <c r="AU65" s="95"/>
      <c r="AV65" s="321"/>
      <c r="AW65" s="321"/>
      <c r="AX65" s="314"/>
      <c r="AY65" s="314"/>
      <c r="AZ65" s="314"/>
      <c r="BA65" s="314"/>
      <c r="BB65" s="314"/>
      <c r="BC65" s="314"/>
      <c r="BD65" s="263"/>
      <c r="BE65" s="95"/>
    </row>
    <row r="66" spans="1:58" ht="72" customHeight="1">
      <c r="A66" s="97">
        <v>9</v>
      </c>
      <c r="B66" s="98" t="s">
        <v>494</v>
      </c>
      <c r="C66" s="15">
        <v>10944</v>
      </c>
      <c r="D66" s="69">
        <v>101621200</v>
      </c>
      <c r="E66" s="86"/>
      <c r="F66" s="67"/>
      <c r="G66" s="67"/>
      <c r="H66" s="70">
        <v>1</v>
      </c>
      <c r="I66" s="10" t="s">
        <v>121</v>
      </c>
      <c r="J66" s="14">
        <v>2565</v>
      </c>
      <c r="K66" s="29">
        <v>2567</v>
      </c>
      <c r="L66" s="111"/>
      <c r="M66" s="73"/>
      <c r="N66" s="73"/>
      <c r="O66" s="73"/>
      <c r="P66" s="88"/>
      <c r="Q66" s="73"/>
      <c r="R66" s="73"/>
      <c r="S66" s="73"/>
      <c r="T66" s="73"/>
      <c r="U66" s="73"/>
      <c r="V66" s="352">
        <f t="shared" si="2"/>
        <v>0</v>
      </c>
      <c r="W66" s="89"/>
      <c r="X66" s="100">
        <v>20324300</v>
      </c>
      <c r="Y66" s="73">
        <v>25227700</v>
      </c>
      <c r="Z66" s="73">
        <v>32448000</v>
      </c>
      <c r="AA66" s="73">
        <v>0</v>
      </c>
      <c r="AB66" s="73">
        <v>0</v>
      </c>
      <c r="AC66" s="76">
        <f t="shared" si="5"/>
        <v>78000000</v>
      </c>
      <c r="AD66" s="91"/>
      <c r="AE66" s="92"/>
      <c r="AF66" s="93"/>
      <c r="AG66" s="101" t="s">
        <v>546</v>
      </c>
      <c r="AH66" s="101" t="s">
        <v>544</v>
      </c>
      <c r="AI66" s="101" t="s">
        <v>544</v>
      </c>
      <c r="AJ66" s="98" t="s">
        <v>141</v>
      </c>
      <c r="AK66" s="146" t="s">
        <v>16</v>
      </c>
      <c r="AL66" s="8" t="s">
        <v>524</v>
      </c>
      <c r="AM66" s="3" t="s">
        <v>525</v>
      </c>
      <c r="AN66" s="12" t="s">
        <v>558</v>
      </c>
      <c r="AO66" s="15" t="s">
        <v>624</v>
      </c>
      <c r="AP66" s="15" t="s">
        <v>574</v>
      </c>
      <c r="AQ66" s="15" t="s">
        <v>575</v>
      </c>
      <c r="AR66" s="15" t="s">
        <v>625</v>
      </c>
      <c r="AS66" s="79" t="s">
        <v>748</v>
      </c>
      <c r="AT66" s="12" t="s">
        <v>749</v>
      </c>
      <c r="AU66" s="95"/>
      <c r="AV66" s="321"/>
      <c r="AW66" s="321"/>
      <c r="AX66" s="314"/>
      <c r="AY66" s="314"/>
      <c r="AZ66" s="314"/>
      <c r="BA66" s="314"/>
      <c r="BB66" s="314"/>
      <c r="BC66" s="314"/>
      <c r="BD66" s="263"/>
      <c r="BE66" s="95"/>
    </row>
    <row r="67" spans="1:58" ht="96" customHeight="1">
      <c r="A67" s="97">
        <v>9</v>
      </c>
      <c r="B67" s="98" t="s">
        <v>495</v>
      </c>
      <c r="C67" s="15">
        <v>11039</v>
      </c>
      <c r="D67" s="69">
        <v>406120300</v>
      </c>
      <c r="E67" s="86"/>
      <c r="F67" s="67"/>
      <c r="G67" s="67"/>
      <c r="H67" s="70">
        <v>1</v>
      </c>
      <c r="I67" s="10" t="s">
        <v>121</v>
      </c>
      <c r="J67" s="14">
        <v>2565</v>
      </c>
      <c r="K67" s="14">
        <v>2568</v>
      </c>
      <c r="L67" s="111"/>
      <c r="M67" s="73"/>
      <c r="N67" s="73"/>
      <c r="O67" s="73"/>
      <c r="P67" s="88"/>
      <c r="Q67" s="73"/>
      <c r="R67" s="73"/>
      <c r="S67" s="73"/>
      <c r="T67" s="73"/>
      <c r="U67" s="73"/>
      <c r="V67" s="352">
        <f t="shared" si="2"/>
        <v>0</v>
      </c>
      <c r="W67" s="89"/>
      <c r="X67" s="100">
        <v>81224100</v>
      </c>
      <c r="Y67" s="73">
        <v>52299000</v>
      </c>
      <c r="Z67" s="73">
        <v>89016000</v>
      </c>
      <c r="AA67" s="73">
        <v>183580300</v>
      </c>
      <c r="AB67" s="73">
        <v>0</v>
      </c>
      <c r="AC67" s="76">
        <f t="shared" si="5"/>
        <v>406119400</v>
      </c>
      <c r="AD67" s="91"/>
      <c r="AE67" s="92"/>
      <c r="AF67" s="93"/>
      <c r="AG67" s="101" t="s">
        <v>545</v>
      </c>
      <c r="AH67" s="101" t="s">
        <v>66</v>
      </c>
      <c r="AI67" s="101" t="s">
        <v>147</v>
      </c>
      <c r="AJ67" s="98" t="s">
        <v>148</v>
      </c>
      <c r="AK67" s="101" t="s">
        <v>33</v>
      </c>
      <c r="AL67" s="11" t="s">
        <v>1042</v>
      </c>
      <c r="AM67" s="32" t="s">
        <v>526</v>
      </c>
      <c r="AN67" s="12" t="s">
        <v>558</v>
      </c>
      <c r="AO67" s="15" t="s">
        <v>624</v>
      </c>
      <c r="AP67" s="15" t="s">
        <v>574</v>
      </c>
      <c r="AQ67" s="15" t="s">
        <v>575</v>
      </c>
      <c r="AR67" s="15" t="s">
        <v>625</v>
      </c>
      <c r="AS67" s="79" t="s">
        <v>750</v>
      </c>
      <c r="AT67" s="12" t="s">
        <v>751</v>
      </c>
      <c r="AU67" s="95"/>
      <c r="AV67" s="321"/>
      <c r="AW67" s="321"/>
      <c r="AX67" s="314"/>
      <c r="AY67" s="314"/>
      <c r="AZ67" s="314"/>
      <c r="BA67" s="314"/>
      <c r="BB67" s="314"/>
      <c r="BC67" s="314"/>
      <c r="BD67" s="263"/>
      <c r="BE67" s="95"/>
    </row>
    <row r="68" spans="1:58" ht="96" customHeight="1">
      <c r="A68" s="97">
        <v>9</v>
      </c>
      <c r="B68" s="98" t="s">
        <v>496</v>
      </c>
      <c r="C68" s="15">
        <v>8815</v>
      </c>
      <c r="D68" s="69">
        <v>116718600</v>
      </c>
      <c r="E68" s="86"/>
      <c r="F68" s="67"/>
      <c r="G68" s="67"/>
      <c r="H68" s="70">
        <v>1</v>
      </c>
      <c r="I68" s="10" t="s">
        <v>121</v>
      </c>
      <c r="J68" s="14">
        <v>2565</v>
      </c>
      <c r="K68" s="29">
        <v>2567</v>
      </c>
      <c r="L68" s="111"/>
      <c r="M68" s="73"/>
      <c r="N68" s="73"/>
      <c r="O68" s="73"/>
      <c r="P68" s="88"/>
      <c r="Q68" s="73"/>
      <c r="R68" s="73"/>
      <c r="S68" s="73"/>
      <c r="T68" s="73"/>
      <c r="U68" s="73"/>
      <c r="V68" s="352">
        <f t="shared" si="2"/>
        <v>0</v>
      </c>
      <c r="W68" s="89"/>
      <c r="X68" s="100">
        <v>23343800</v>
      </c>
      <c r="Y68" s="73">
        <v>10921200</v>
      </c>
      <c r="Z68" s="73">
        <v>54735000</v>
      </c>
      <c r="AA68" s="73">
        <v>0</v>
      </c>
      <c r="AB68" s="73">
        <v>0</v>
      </c>
      <c r="AC68" s="76">
        <f t="shared" si="5"/>
        <v>89000000</v>
      </c>
      <c r="AD68" s="91"/>
      <c r="AE68" s="92"/>
      <c r="AF68" s="93"/>
      <c r="AG68" s="101" t="s">
        <v>572</v>
      </c>
      <c r="AH68" s="101" t="s">
        <v>550</v>
      </c>
      <c r="AI68" s="101" t="s">
        <v>550</v>
      </c>
      <c r="AJ68" s="98" t="s">
        <v>146</v>
      </c>
      <c r="AK68" s="101" t="s">
        <v>17</v>
      </c>
      <c r="AL68" s="101" t="s">
        <v>522</v>
      </c>
      <c r="AM68" s="15" t="s">
        <v>523</v>
      </c>
      <c r="AN68" s="12" t="s">
        <v>558</v>
      </c>
      <c r="AO68" s="15" t="s">
        <v>624</v>
      </c>
      <c r="AP68" s="15" t="s">
        <v>574</v>
      </c>
      <c r="AQ68" s="15" t="s">
        <v>575</v>
      </c>
      <c r="AR68" s="15" t="s">
        <v>625</v>
      </c>
      <c r="AS68" s="79" t="s">
        <v>752</v>
      </c>
      <c r="AT68" s="12" t="s">
        <v>753</v>
      </c>
      <c r="AU68" s="95"/>
      <c r="AV68" s="321"/>
      <c r="AW68" s="321"/>
      <c r="AX68" s="314"/>
      <c r="AY68" s="314"/>
      <c r="AZ68" s="314"/>
      <c r="BA68" s="314"/>
      <c r="BB68" s="314"/>
      <c r="BC68" s="314"/>
      <c r="BD68" s="263"/>
      <c r="BE68" s="95"/>
    </row>
    <row r="69" spans="1:58" ht="96" customHeight="1">
      <c r="A69" s="331">
        <v>10</v>
      </c>
      <c r="B69" s="5" t="s">
        <v>497</v>
      </c>
      <c r="C69" s="66" t="s">
        <v>437</v>
      </c>
      <c r="D69" s="67">
        <v>82596600</v>
      </c>
      <c r="E69" s="108"/>
      <c r="F69" s="69">
        <v>71495000</v>
      </c>
      <c r="G69" s="69">
        <v>71495000</v>
      </c>
      <c r="H69" s="70">
        <v>1</v>
      </c>
      <c r="I69" s="10" t="s">
        <v>121</v>
      </c>
      <c r="J69" s="29">
        <v>2564</v>
      </c>
      <c r="K69" s="29">
        <v>2566</v>
      </c>
      <c r="L69" s="111">
        <v>243159</v>
      </c>
      <c r="M69" s="72"/>
      <c r="N69" s="72"/>
      <c r="O69" s="72"/>
      <c r="P69" s="72"/>
      <c r="Q69" s="72"/>
      <c r="R69" s="72"/>
      <c r="S69" s="72"/>
      <c r="T69" s="72"/>
      <c r="U69" s="72"/>
      <c r="V69" s="352">
        <f t="shared" si="2"/>
        <v>0</v>
      </c>
      <c r="W69" s="73">
        <v>16519400</v>
      </c>
      <c r="X69" s="74">
        <v>19824600</v>
      </c>
      <c r="Y69" s="73">
        <v>35151000</v>
      </c>
      <c r="Z69" s="73">
        <v>0</v>
      </c>
      <c r="AA69" s="73">
        <v>0</v>
      </c>
      <c r="AB69" s="73">
        <v>0</v>
      </c>
      <c r="AC69" s="76">
        <f t="shared" si="5"/>
        <v>71495000</v>
      </c>
      <c r="AD69" s="77"/>
      <c r="AE69" s="77"/>
      <c r="AF69" s="78"/>
      <c r="AG69" s="11" t="s">
        <v>137</v>
      </c>
      <c r="AH69" s="11" t="s">
        <v>126</v>
      </c>
      <c r="AI69" s="11" t="s">
        <v>126</v>
      </c>
      <c r="AJ69" s="147" t="s">
        <v>124</v>
      </c>
      <c r="AK69" s="11" t="s">
        <v>17</v>
      </c>
      <c r="AL69" s="12" t="s">
        <v>522</v>
      </c>
      <c r="AM69" s="15" t="s">
        <v>523</v>
      </c>
      <c r="AN69" s="12" t="s">
        <v>558</v>
      </c>
      <c r="AO69" s="79" t="s">
        <v>624</v>
      </c>
      <c r="AP69" s="17" t="s">
        <v>574</v>
      </c>
      <c r="AQ69" s="79" t="s">
        <v>575</v>
      </c>
      <c r="AR69" s="79" t="s">
        <v>625</v>
      </c>
      <c r="AS69" s="63" t="s">
        <v>754</v>
      </c>
      <c r="AT69" s="12" t="s">
        <v>755</v>
      </c>
      <c r="AU69" s="82"/>
      <c r="AV69" s="320"/>
      <c r="AW69" s="72"/>
      <c r="AX69" s="314"/>
      <c r="AY69" s="314"/>
      <c r="AZ69" s="314"/>
      <c r="BA69" s="314"/>
      <c r="BB69" s="314"/>
      <c r="BC69" s="314"/>
      <c r="BD69" s="314"/>
      <c r="BE69" s="81"/>
    </row>
    <row r="70" spans="1:58" ht="72" customHeight="1">
      <c r="A70" s="97">
        <v>10</v>
      </c>
      <c r="B70" s="98" t="s">
        <v>498</v>
      </c>
      <c r="C70" s="15">
        <v>9073</v>
      </c>
      <c r="D70" s="67">
        <v>71979200</v>
      </c>
      <c r="E70" s="108"/>
      <c r="F70" s="72"/>
      <c r="G70" s="72"/>
      <c r="H70" s="70">
        <v>1</v>
      </c>
      <c r="I70" s="10" t="s">
        <v>121</v>
      </c>
      <c r="J70" s="29">
        <v>2565</v>
      </c>
      <c r="K70" s="29">
        <v>2567</v>
      </c>
      <c r="L70" s="113"/>
      <c r="M70" s="72"/>
      <c r="N70" s="72"/>
      <c r="O70" s="72"/>
      <c r="P70" s="72"/>
      <c r="Q70" s="72"/>
      <c r="R70" s="72"/>
      <c r="S70" s="72"/>
      <c r="T70" s="72"/>
      <c r="U70" s="72"/>
      <c r="V70" s="352">
        <f t="shared" si="2"/>
        <v>0</v>
      </c>
      <c r="W70" s="73"/>
      <c r="X70" s="100">
        <v>14395900</v>
      </c>
      <c r="Y70" s="73">
        <v>15743700</v>
      </c>
      <c r="Z70" s="73">
        <v>30748400</v>
      </c>
      <c r="AA70" s="73">
        <v>0</v>
      </c>
      <c r="AB70" s="73">
        <v>0</v>
      </c>
      <c r="AC70" s="76">
        <f t="shared" si="5"/>
        <v>60888000</v>
      </c>
      <c r="AD70" s="77"/>
      <c r="AE70" s="77"/>
      <c r="AF70" s="78"/>
      <c r="AG70" s="101" t="s">
        <v>119</v>
      </c>
      <c r="AH70" s="101" t="s">
        <v>120</v>
      </c>
      <c r="AI70" s="101" t="s">
        <v>110</v>
      </c>
      <c r="AJ70" s="101" t="s">
        <v>101</v>
      </c>
      <c r="AK70" s="101" t="s">
        <v>29</v>
      </c>
      <c r="AL70" s="8" t="s">
        <v>524</v>
      </c>
      <c r="AM70" s="3" t="s">
        <v>525</v>
      </c>
      <c r="AN70" s="12" t="s">
        <v>558</v>
      </c>
      <c r="AO70" s="15" t="s">
        <v>624</v>
      </c>
      <c r="AP70" s="15" t="s">
        <v>574</v>
      </c>
      <c r="AQ70" s="15" t="s">
        <v>575</v>
      </c>
      <c r="AR70" s="15" t="s">
        <v>625</v>
      </c>
      <c r="AS70" s="79" t="s">
        <v>756</v>
      </c>
      <c r="AT70" s="12" t="s">
        <v>757</v>
      </c>
      <c r="AU70" s="81"/>
      <c r="AV70" s="320"/>
      <c r="AW70" s="320"/>
      <c r="AX70" s="314"/>
      <c r="AY70" s="314"/>
      <c r="AZ70" s="314"/>
      <c r="BA70" s="314"/>
      <c r="BB70" s="314"/>
      <c r="BC70" s="314"/>
      <c r="BD70" s="263"/>
      <c r="BE70" s="81"/>
    </row>
    <row r="71" spans="1:58" ht="96" customHeight="1">
      <c r="A71" s="331">
        <v>11</v>
      </c>
      <c r="B71" s="5" t="s">
        <v>499</v>
      </c>
      <c r="C71" s="66">
        <v>10915</v>
      </c>
      <c r="D71" s="67">
        <v>46709700</v>
      </c>
      <c r="E71" s="121">
        <v>46532000</v>
      </c>
      <c r="F71" s="69">
        <v>46532000</v>
      </c>
      <c r="G71" s="69">
        <v>46532000</v>
      </c>
      <c r="H71" s="67">
        <v>1</v>
      </c>
      <c r="I71" s="10" t="s">
        <v>121</v>
      </c>
      <c r="J71" s="29">
        <v>2564</v>
      </c>
      <c r="K71" s="29">
        <v>2566</v>
      </c>
      <c r="L71" s="113"/>
      <c r="M71" s="72"/>
      <c r="N71" s="72"/>
      <c r="O71" s="72"/>
      <c r="P71" s="72"/>
      <c r="Q71" s="72"/>
      <c r="R71" s="72"/>
      <c r="S71" s="72"/>
      <c r="T71" s="72"/>
      <c r="U71" s="72"/>
      <c r="V71" s="352">
        <f t="shared" si="2"/>
        <v>0</v>
      </c>
      <c r="W71" s="73">
        <v>11973600</v>
      </c>
      <c r="X71" s="74">
        <v>25581000</v>
      </c>
      <c r="Y71" s="73">
        <v>8977400</v>
      </c>
      <c r="Z71" s="73">
        <v>0</v>
      </c>
      <c r="AA71" s="73">
        <v>0</v>
      </c>
      <c r="AB71" s="73">
        <v>0</v>
      </c>
      <c r="AC71" s="76">
        <f t="shared" ref="AC71:AC89" si="8">V71+W71+X71+Y71+Z71+AA71+AD71+AB71</f>
        <v>46532000</v>
      </c>
      <c r="AD71" s="77"/>
      <c r="AE71" s="77"/>
      <c r="AF71" s="78"/>
      <c r="AG71" s="11" t="s">
        <v>94</v>
      </c>
      <c r="AH71" s="11" t="s">
        <v>86</v>
      </c>
      <c r="AI71" s="11" t="s">
        <v>87</v>
      </c>
      <c r="AJ71" s="11" t="s">
        <v>82</v>
      </c>
      <c r="AK71" s="11" t="s">
        <v>28</v>
      </c>
      <c r="AL71" s="11" t="s">
        <v>527</v>
      </c>
      <c r="AM71" s="11" t="s">
        <v>528</v>
      </c>
      <c r="AN71" s="12" t="s">
        <v>558</v>
      </c>
      <c r="AO71" s="79" t="s">
        <v>624</v>
      </c>
      <c r="AP71" s="17" t="s">
        <v>574</v>
      </c>
      <c r="AQ71" s="79" t="s">
        <v>575</v>
      </c>
      <c r="AR71" s="79" t="s">
        <v>625</v>
      </c>
      <c r="AS71" s="63" t="s">
        <v>758</v>
      </c>
      <c r="AT71" s="12" t="s">
        <v>759</v>
      </c>
      <c r="AU71" s="82"/>
      <c r="AV71" s="320"/>
      <c r="AW71" s="72"/>
      <c r="AX71" s="314"/>
      <c r="AY71" s="314"/>
      <c r="AZ71" s="314"/>
      <c r="BA71" s="314"/>
      <c r="BB71" s="314"/>
      <c r="BC71" s="314"/>
      <c r="BD71" s="263"/>
      <c r="BE71" s="82"/>
    </row>
    <row r="72" spans="1:58" ht="157.5" customHeight="1">
      <c r="A72" s="331">
        <v>11</v>
      </c>
      <c r="B72" s="5" t="s">
        <v>500</v>
      </c>
      <c r="C72" s="66" t="s">
        <v>437</v>
      </c>
      <c r="D72" s="67">
        <v>83047300</v>
      </c>
      <c r="E72" s="108"/>
      <c r="F72" s="72"/>
      <c r="G72" s="69">
        <v>0</v>
      </c>
      <c r="H72" s="70">
        <v>1</v>
      </c>
      <c r="I72" s="10" t="s">
        <v>121</v>
      </c>
      <c r="J72" s="29">
        <v>2564</v>
      </c>
      <c r="K72" s="29">
        <v>2567</v>
      </c>
      <c r="L72" s="113"/>
      <c r="M72" s="72"/>
      <c r="N72" s="72"/>
      <c r="O72" s="72"/>
      <c r="P72" s="72"/>
      <c r="Q72" s="72"/>
      <c r="R72" s="72"/>
      <c r="S72" s="72"/>
      <c r="T72" s="72"/>
      <c r="U72" s="72"/>
      <c r="V72" s="352">
        <f t="shared" ref="V72:V89" si="9">SUM(M72:U72)</f>
        <v>0</v>
      </c>
      <c r="W72" s="73">
        <v>16609500</v>
      </c>
      <c r="X72" s="74">
        <v>19932500</v>
      </c>
      <c r="Y72" s="73">
        <v>4151200</v>
      </c>
      <c r="Z72" s="73">
        <v>42354100</v>
      </c>
      <c r="AA72" s="73">
        <v>0</v>
      </c>
      <c r="AB72" s="73">
        <v>0</v>
      </c>
      <c r="AC72" s="76">
        <f t="shared" si="8"/>
        <v>83047300</v>
      </c>
      <c r="AD72" s="77"/>
      <c r="AE72" s="77"/>
      <c r="AF72" s="78"/>
      <c r="AG72" s="11" t="s">
        <v>554</v>
      </c>
      <c r="AH72" s="11" t="s">
        <v>298</v>
      </c>
      <c r="AI72" s="11" t="s">
        <v>107</v>
      </c>
      <c r="AJ72" s="11" t="s">
        <v>62</v>
      </c>
      <c r="AK72" s="11" t="s">
        <v>16</v>
      </c>
      <c r="AL72" s="11" t="s">
        <v>522</v>
      </c>
      <c r="AM72" s="15" t="s">
        <v>523</v>
      </c>
      <c r="AN72" s="12" t="s">
        <v>558</v>
      </c>
      <c r="AO72" s="79" t="s">
        <v>624</v>
      </c>
      <c r="AP72" s="17" t="s">
        <v>574</v>
      </c>
      <c r="AQ72" s="79" t="s">
        <v>575</v>
      </c>
      <c r="AR72" s="79" t="s">
        <v>625</v>
      </c>
      <c r="AS72" s="63" t="s">
        <v>760</v>
      </c>
      <c r="AT72" s="12" t="s">
        <v>761</v>
      </c>
      <c r="AU72" s="12" t="s">
        <v>762</v>
      </c>
      <c r="AV72" s="320"/>
      <c r="AW72" s="320"/>
      <c r="AX72" s="314"/>
      <c r="AY72" s="314"/>
      <c r="AZ72" s="314"/>
      <c r="BA72" s="314"/>
      <c r="BB72" s="314"/>
      <c r="BC72" s="314"/>
      <c r="BD72" s="263"/>
      <c r="BE72" s="12"/>
    </row>
    <row r="73" spans="1:58" ht="168">
      <c r="A73" s="334">
        <v>11</v>
      </c>
      <c r="B73" s="85" t="s">
        <v>501</v>
      </c>
      <c r="C73" s="148">
        <v>10804</v>
      </c>
      <c r="D73" s="74">
        <v>607494000</v>
      </c>
      <c r="E73" s="149">
        <v>523419125.73000002</v>
      </c>
      <c r="F73" s="69">
        <v>524111000</v>
      </c>
      <c r="G73" s="69">
        <v>524111000</v>
      </c>
      <c r="H73" s="119">
        <v>1</v>
      </c>
      <c r="I73" s="24" t="s">
        <v>121</v>
      </c>
      <c r="J73" s="19">
        <v>2559</v>
      </c>
      <c r="K73" s="29">
        <v>2566</v>
      </c>
      <c r="L73" s="114">
        <v>242324</v>
      </c>
      <c r="M73" s="120"/>
      <c r="N73" s="73"/>
      <c r="O73" s="73"/>
      <c r="P73" s="73"/>
      <c r="Q73" s="89">
        <v>121498800</v>
      </c>
      <c r="R73" s="89">
        <v>96339000</v>
      </c>
      <c r="S73" s="89">
        <v>0</v>
      </c>
      <c r="T73" s="89"/>
      <c r="U73" s="120"/>
      <c r="V73" s="352">
        <f t="shared" si="9"/>
        <v>217837800</v>
      </c>
      <c r="W73" s="89"/>
      <c r="X73" s="74">
        <v>183348900</v>
      </c>
      <c r="Y73" s="73">
        <v>122232500</v>
      </c>
      <c r="Z73" s="73">
        <v>0</v>
      </c>
      <c r="AA73" s="73">
        <v>0</v>
      </c>
      <c r="AB73" s="73">
        <v>0</v>
      </c>
      <c r="AC73" s="76">
        <f t="shared" si="8"/>
        <v>523419200</v>
      </c>
      <c r="AD73" s="122">
        <v>0</v>
      </c>
      <c r="AE73" s="150"/>
      <c r="AF73" s="133" t="s">
        <v>764</v>
      </c>
      <c r="AG73" s="25" t="s">
        <v>90</v>
      </c>
      <c r="AH73" s="25" t="s">
        <v>91</v>
      </c>
      <c r="AI73" s="25" t="s">
        <v>81</v>
      </c>
      <c r="AJ73" s="26" t="s">
        <v>79</v>
      </c>
      <c r="AK73" s="26" t="s">
        <v>33</v>
      </c>
      <c r="AL73" s="26" t="s">
        <v>522</v>
      </c>
      <c r="AM73" s="15" t="s">
        <v>523</v>
      </c>
      <c r="AN73" s="12" t="s">
        <v>558</v>
      </c>
      <c r="AO73" s="79" t="s">
        <v>624</v>
      </c>
      <c r="AP73" s="17" t="s">
        <v>574</v>
      </c>
      <c r="AQ73" s="79" t="s">
        <v>575</v>
      </c>
      <c r="AR73" s="79" t="s">
        <v>625</v>
      </c>
      <c r="AS73" s="117" t="s">
        <v>763</v>
      </c>
      <c r="AT73" s="12" t="s">
        <v>765</v>
      </c>
      <c r="AU73" s="126" t="s">
        <v>1114</v>
      </c>
      <c r="AV73" s="322"/>
      <c r="AW73" s="321" t="s">
        <v>1118</v>
      </c>
      <c r="AX73" s="314">
        <v>193972600</v>
      </c>
      <c r="AY73" s="314"/>
      <c r="AZ73" s="314">
        <f t="shared" ref="AZ73:AZ76" si="10">AX73+AY73</f>
        <v>193972600</v>
      </c>
      <c r="BA73" s="96">
        <v>183348900</v>
      </c>
      <c r="BB73" s="96">
        <v>10623700</v>
      </c>
      <c r="BC73" s="96">
        <f t="shared" ref="BC73:BC76" si="11">BA73+BB73</f>
        <v>193972600</v>
      </c>
      <c r="BD73" s="151" t="s">
        <v>766</v>
      </c>
      <c r="BE73" s="9" t="s">
        <v>1124</v>
      </c>
      <c r="BF73" s="49"/>
    </row>
    <row r="74" spans="1:58" ht="211.5" customHeight="1">
      <c r="A74" s="133">
        <v>11</v>
      </c>
      <c r="B74" s="85" t="s">
        <v>502</v>
      </c>
      <c r="C74" s="130">
        <v>8908</v>
      </c>
      <c r="D74" s="74">
        <v>303774900</v>
      </c>
      <c r="E74" s="76">
        <v>266000000</v>
      </c>
      <c r="F74" s="69">
        <v>266000000</v>
      </c>
      <c r="G74" s="69">
        <v>266000000</v>
      </c>
      <c r="H74" s="119">
        <v>1</v>
      </c>
      <c r="I74" s="18" t="s">
        <v>121</v>
      </c>
      <c r="J74" s="19">
        <v>2560</v>
      </c>
      <c r="K74" s="14">
        <v>2567</v>
      </c>
      <c r="L74" s="111">
        <v>243576</v>
      </c>
      <c r="M74" s="73"/>
      <c r="N74" s="73"/>
      <c r="O74" s="73"/>
      <c r="P74" s="73"/>
      <c r="Q74" s="73"/>
      <c r="R74" s="73">
        <v>53466000</v>
      </c>
      <c r="S74" s="74">
        <v>0</v>
      </c>
      <c r="T74" s="74">
        <v>27991400</v>
      </c>
      <c r="U74" s="120">
        <v>47470800</v>
      </c>
      <c r="V74" s="352">
        <f t="shared" si="9"/>
        <v>128928200</v>
      </c>
      <c r="W74" s="89"/>
      <c r="X74" s="74">
        <v>29664100</v>
      </c>
      <c r="Y74" s="73">
        <v>85001900</v>
      </c>
      <c r="Z74" s="73">
        <v>88640400</v>
      </c>
      <c r="AA74" s="73">
        <v>0</v>
      </c>
      <c r="AB74" s="73">
        <v>0</v>
      </c>
      <c r="AC74" s="76">
        <f t="shared" si="8"/>
        <v>332234600</v>
      </c>
      <c r="AD74" s="145"/>
      <c r="AE74" s="123">
        <v>0</v>
      </c>
      <c r="AF74" s="133" t="s">
        <v>764</v>
      </c>
      <c r="AG74" s="125" t="s">
        <v>76</v>
      </c>
      <c r="AH74" s="125" t="s">
        <v>77</v>
      </c>
      <c r="AI74" s="125" t="s">
        <v>75</v>
      </c>
      <c r="AJ74" s="153" t="s">
        <v>69</v>
      </c>
      <c r="AK74" s="19" t="s">
        <v>33</v>
      </c>
      <c r="AL74" s="8" t="s">
        <v>524</v>
      </c>
      <c r="AM74" s="3" t="s">
        <v>525</v>
      </c>
      <c r="AN74" s="12" t="s">
        <v>558</v>
      </c>
      <c r="AO74" s="79" t="s">
        <v>624</v>
      </c>
      <c r="AP74" s="17" t="s">
        <v>574</v>
      </c>
      <c r="AQ74" s="79" t="s">
        <v>575</v>
      </c>
      <c r="AR74" s="79" t="s">
        <v>625</v>
      </c>
      <c r="AS74" s="152" t="s">
        <v>767</v>
      </c>
      <c r="AT74" s="12" t="s">
        <v>768</v>
      </c>
      <c r="AU74" s="344" t="s">
        <v>1108</v>
      </c>
      <c r="AV74" s="322"/>
      <c r="AW74" s="321" t="s">
        <v>1118</v>
      </c>
      <c r="AX74" s="314">
        <v>43682300</v>
      </c>
      <c r="AY74" s="314"/>
      <c r="AZ74" s="314">
        <f t="shared" si="10"/>
        <v>43682300</v>
      </c>
      <c r="BA74" s="96">
        <v>29664100</v>
      </c>
      <c r="BB74" s="96">
        <v>14018200</v>
      </c>
      <c r="BC74" s="96">
        <f t="shared" si="11"/>
        <v>43682300</v>
      </c>
      <c r="BD74" s="151" t="s">
        <v>1113</v>
      </c>
      <c r="BE74" s="9" t="s">
        <v>1125</v>
      </c>
      <c r="BF74" s="49"/>
    </row>
    <row r="75" spans="1:58" ht="188.25" customHeight="1">
      <c r="A75" s="335">
        <v>11</v>
      </c>
      <c r="B75" s="85" t="s">
        <v>503</v>
      </c>
      <c r="C75" s="130">
        <v>10563</v>
      </c>
      <c r="D75" s="74">
        <v>113157000</v>
      </c>
      <c r="E75" s="90">
        <v>92250000</v>
      </c>
      <c r="F75" s="69">
        <v>92250000</v>
      </c>
      <c r="G75" s="69">
        <v>92250000</v>
      </c>
      <c r="H75" s="119">
        <v>1</v>
      </c>
      <c r="I75" s="17" t="s">
        <v>121</v>
      </c>
      <c r="J75" s="19">
        <v>2561</v>
      </c>
      <c r="K75" s="29">
        <v>2567</v>
      </c>
      <c r="L75" s="114">
        <v>242265</v>
      </c>
      <c r="M75" s="73"/>
      <c r="N75" s="73"/>
      <c r="O75" s="73"/>
      <c r="P75" s="73"/>
      <c r="Q75" s="73"/>
      <c r="R75" s="73"/>
      <c r="S75" s="74">
        <v>8302500</v>
      </c>
      <c r="T75" s="74"/>
      <c r="U75" s="120"/>
      <c r="V75" s="352">
        <f t="shared" si="9"/>
        <v>8302500</v>
      </c>
      <c r="W75" s="89"/>
      <c r="X75" s="74">
        <v>24481300</v>
      </c>
      <c r="Y75" s="73">
        <v>14421500</v>
      </c>
      <c r="Z75" s="73">
        <v>32597200</v>
      </c>
      <c r="AA75" s="73">
        <v>0</v>
      </c>
      <c r="AB75" s="73">
        <v>0</v>
      </c>
      <c r="AC75" s="76">
        <f t="shared" si="8"/>
        <v>79802500</v>
      </c>
      <c r="AD75" s="145"/>
      <c r="AE75" s="123"/>
      <c r="AF75" s="124" t="s">
        <v>764</v>
      </c>
      <c r="AG75" s="12" t="s">
        <v>92</v>
      </c>
      <c r="AH75" s="12" t="s">
        <v>93</v>
      </c>
      <c r="AI75" s="12" t="s">
        <v>78</v>
      </c>
      <c r="AJ75" s="12" t="s">
        <v>79</v>
      </c>
      <c r="AK75" s="12" t="s">
        <v>29</v>
      </c>
      <c r="AL75" s="12" t="s">
        <v>529</v>
      </c>
      <c r="AM75" s="32" t="s">
        <v>530</v>
      </c>
      <c r="AN75" s="12" t="s">
        <v>558</v>
      </c>
      <c r="AO75" s="79" t="s">
        <v>624</v>
      </c>
      <c r="AP75" s="17" t="s">
        <v>574</v>
      </c>
      <c r="AQ75" s="79" t="s">
        <v>575</v>
      </c>
      <c r="AR75" s="79" t="s">
        <v>625</v>
      </c>
      <c r="AS75" s="117" t="s">
        <v>769</v>
      </c>
      <c r="AT75" s="12" t="s">
        <v>770</v>
      </c>
      <c r="AU75" s="344" t="s">
        <v>1107</v>
      </c>
      <c r="AV75" s="323"/>
      <c r="AW75" s="321" t="s">
        <v>1118</v>
      </c>
      <c r="AX75" s="314">
        <v>42250500</v>
      </c>
      <c r="AY75" s="314">
        <v>26752500</v>
      </c>
      <c r="AZ75" s="314">
        <f t="shared" si="10"/>
        <v>69003000</v>
      </c>
      <c r="BA75" s="96">
        <v>24481300</v>
      </c>
      <c r="BB75" s="96">
        <v>14421500</v>
      </c>
      <c r="BC75" s="96">
        <f t="shared" si="11"/>
        <v>38902800</v>
      </c>
      <c r="BD75" s="151" t="s">
        <v>1059</v>
      </c>
      <c r="BE75" s="9" t="s">
        <v>1132</v>
      </c>
      <c r="BF75" s="49"/>
    </row>
    <row r="76" spans="1:58" ht="244.5" customHeight="1">
      <c r="A76" s="335">
        <v>11</v>
      </c>
      <c r="B76" s="85" t="s">
        <v>504</v>
      </c>
      <c r="C76" s="130"/>
      <c r="D76" s="74">
        <v>198000000</v>
      </c>
      <c r="E76" s="76">
        <v>164600000</v>
      </c>
      <c r="F76" s="69">
        <v>164600000</v>
      </c>
      <c r="G76" s="69">
        <v>164600000</v>
      </c>
      <c r="H76" s="119">
        <v>1</v>
      </c>
      <c r="I76" s="17" t="s">
        <v>121</v>
      </c>
      <c r="J76" s="19">
        <v>2561</v>
      </c>
      <c r="K76" s="14">
        <v>2567</v>
      </c>
      <c r="L76" s="114">
        <v>242515</v>
      </c>
      <c r="M76" s="73"/>
      <c r="N76" s="73"/>
      <c r="O76" s="73"/>
      <c r="P76" s="73"/>
      <c r="Q76" s="73"/>
      <c r="R76" s="73"/>
      <c r="S76" s="73">
        <v>8230000</v>
      </c>
      <c r="T76" s="88"/>
      <c r="U76" s="120"/>
      <c r="V76" s="352">
        <f t="shared" si="9"/>
        <v>8230000</v>
      </c>
      <c r="W76" s="89"/>
      <c r="X76" s="74">
        <v>38239400</v>
      </c>
      <c r="Y76" s="73">
        <v>22088300</v>
      </c>
      <c r="Z76" s="73">
        <v>101843300</v>
      </c>
      <c r="AA76" s="73">
        <v>0</v>
      </c>
      <c r="AB76" s="73">
        <v>0</v>
      </c>
      <c r="AC76" s="76">
        <f t="shared" si="8"/>
        <v>170401000</v>
      </c>
      <c r="AD76" s="145"/>
      <c r="AE76" s="123"/>
      <c r="AF76" s="124" t="s">
        <v>764</v>
      </c>
      <c r="AG76" s="12" t="s">
        <v>92</v>
      </c>
      <c r="AH76" s="12" t="s">
        <v>93</v>
      </c>
      <c r="AI76" s="12" t="s">
        <v>78</v>
      </c>
      <c r="AJ76" s="12" t="s">
        <v>79</v>
      </c>
      <c r="AK76" s="12" t="s">
        <v>29</v>
      </c>
      <c r="AL76" s="12" t="s">
        <v>529</v>
      </c>
      <c r="AM76" s="32" t="s">
        <v>530</v>
      </c>
      <c r="AN76" s="12" t="s">
        <v>558</v>
      </c>
      <c r="AO76" s="79" t="s">
        <v>624</v>
      </c>
      <c r="AP76" s="17" t="s">
        <v>574</v>
      </c>
      <c r="AQ76" s="79" t="s">
        <v>575</v>
      </c>
      <c r="AR76" s="79" t="s">
        <v>625</v>
      </c>
      <c r="AS76" s="117" t="s">
        <v>771</v>
      </c>
      <c r="AT76" s="12" t="s">
        <v>772</v>
      </c>
      <c r="AU76" s="344" t="s">
        <v>1106</v>
      </c>
      <c r="AV76" s="323"/>
      <c r="AW76" s="321" t="s">
        <v>1118</v>
      </c>
      <c r="AX76" s="314">
        <v>41072000</v>
      </c>
      <c r="AY76" s="314">
        <v>9702000</v>
      </c>
      <c r="AZ76" s="314">
        <f t="shared" si="10"/>
        <v>50774000</v>
      </c>
      <c r="BA76" s="96">
        <v>38239400</v>
      </c>
      <c r="BB76" s="96">
        <v>12534600</v>
      </c>
      <c r="BC76" s="96">
        <f t="shared" si="11"/>
        <v>50774000</v>
      </c>
      <c r="BD76" s="151" t="s">
        <v>1060</v>
      </c>
      <c r="BE76" s="9" t="s">
        <v>1126</v>
      </c>
      <c r="BF76" s="49"/>
    </row>
    <row r="77" spans="1:58" ht="192" customHeight="1">
      <c r="A77" s="332">
        <v>11</v>
      </c>
      <c r="B77" s="85" t="s">
        <v>1093</v>
      </c>
      <c r="C77" s="66">
        <v>11041</v>
      </c>
      <c r="D77" s="69">
        <v>750000000</v>
      </c>
      <c r="E77" s="86">
        <v>583200000</v>
      </c>
      <c r="F77" s="69">
        <v>583200000</v>
      </c>
      <c r="G77" s="69">
        <v>583200000</v>
      </c>
      <c r="H77" s="131">
        <v>1</v>
      </c>
      <c r="I77" s="13" t="s">
        <v>121</v>
      </c>
      <c r="J77" s="14">
        <v>2563</v>
      </c>
      <c r="K77" s="14">
        <v>2567</v>
      </c>
      <c r="L77" s="111">
        <v>243640</v>
      </c>
      <c r="M77" s="73"/>
      <c r="N77" s="73"/>
      <c r="O77" s="73"/>
      <c r="P77" s="88"/>
      <c r="Q77" s="73"/>
      <c r="R77" s="73"/>
      <c r="S77" s="73"/>
      <c r="T77" s="73"/>
      <c r="U77" s="73">
        <v>37500000</v>
      </c>
      <c r="V77" s="352">
        <f t="shared" si="9"/>
        <v>37500000</v>
      </c>
      <c r="W77" s="89">
        <v>124789800</v>
      </c>
      <c r="X77" s="74">
        <v>0</v>
      </c>
      <c r="Y77" s="73">
        <v>100266900</v>
      </c>
      <c r="Z77" s="73">
        <v>320643300</v>
      </c>
      <c r="AA77" s="73">
        <v>0</v>
      </c>
      <c r="AB77" s="73">
        <v>0</v>
      </c>
      <c r="AC77" s="76">
        <f t="shared" si="8"/>
        <v>583200000</v>
      </c>
      <c r="AD77" s="91"/>
      <c r="AE77" s="92"/>
      <c r="AF77" s="93"/>
      <c r="AG77" s="8" t="s">
        <v>76</v>
      </c>
      <c r="AH77" s="8" t="s">
        <v>77</v>
      </c>
      <c r="AI77" s="8" t="s">
        <v>75</v>
      </c>
      <c r="AJ77" s="8" t="s">
        <v>69</v>
      </c>
      <c r="AK77" s="14" t="s">
        <v>33</v>
      </c>
      <c r="AL77" s="8" t="s">
        <v>522</v>
      </c>
      <c r="AM77" s="15" t="s">
        <v>523</v>
      </c>
      <c r="AN77" s="12" t="s">
        <v>558</v>
      </c>
      <c r="AO77" s="79" t="s">
        <v>624</v>
      </c>
      <c r="AP77" s="17" t="s">
        <v>574</v>
      </c>
      <c r="AQ77" s="79" t="s">
        <v>575</v>
      </c>
      <c r="AR77" s="79" t="s">
        <v>625</v>
      </c>
      <c r="AS77" s="83" t="s">
        <v>773</v>
      </c>
      <c r="AT77" s="12"/>
      <c r="AU77" s="95" t="s">
        <v>1043</v>
      </c>
      <c r="AV77" s="321">
        <v>112500000</v>
      </c>
      <c r="AW77" s="321"/>
      <c r="AX77" s="314"/>
      <c r="AY77" s="314"/>
      <c r="AZ77" s="314"/>
      <c r="BA77" s="314"/>
      <c r="BB77" s="314"/>
      <c r="BC77" s="314"/>
      <c r="BD77" s="263"/>
      <c r="BE77" s="8"/>
    </row>
    <row r="78" spans="1:58" ht="72" customHeight="1">
      <c r="A78" s="124">
        <v>11</v>
      </c>
      <c r="B78" s="4" t="s">
        <v>1094</v>
      </c>
      <c r="C78" s="1">
        <v>10945</v>
      </c>
      <c r="D78" s="89">
        <v>153400800</v>
      </c>
      <c r="E78" s="155">
        <v>146800000</v>
      </c>
      <c r="F78" s="69">
        <v>146800000</v>
      </c>
      <c r="G78" s="69">
        <v>146800000</v>
      </c>
      <c r="H78" s="70">
        <v>1</v>
      </c>
      <c r="I78" s="4" t="s">
        <v>121</v>
      </c>
      <c r="J78" s="19">
        <v>2563</v>
      </c>
      <c r="K78" s="29">
        <v>2566</v>
      </c>
      <c r="L78" s="111">
        <v>242850</v>
      </c>
      <c r="M78" s="73"/>
      <c r="N78" s="73"/>
      <c r="O78" s="73"/>
      <c r="P78" s="73"/>
      <c r="Q78" s="73"/>
      <c r="R78" s="73"/>
      <c r="S78" s="73"/>
      <c r="T78" s="73"/>
      <c r="U78" s="73">
        <v>7670200</v>
      </c>
      <c r="V78" s="352">
        <f t="shared" si="9"/>
        <v>7670200</v>
      </c>
      <c r="W78" s="89">
        <v>39049800</v>
      </c>
      <c r="X78" s="74">
        <v>38277200</v>
      </c>
      <c r="Y78" s="73">
        <v>56802800</v>
      </c>
      <c r="Z78" s="73">
        <v>0</v>
      </c>
      <c r="AA78" s="73">
        <v>0</v>
      </c>
      <c r="AB78" s="73">
        <v>0</v>
      </c>
      <c r="AC78" s="76">
        <f t="shared" si="8"/>
        <v>141800000</v>
      </c>
      <c r="AD78" s="122"/>
      <c r="AE78" s="153"/>
      <c r="AF78" s="153"/>
      <c r="AG78" s="125" t="s">
        <v>73</v>
      </c>
      <c r="AH78" s="125" t="s">
        <v>74</v>
      </c>
      <c r="AI78" s="125" t="s">
        <v>75</v>
      </c>
      <c r="AJ78" s="153" t="s">
        <v>69</v>
      </c>
      <c r="AK78" s="27" t="s">
        <v>17</v>
      </c>
      <c r="AL78" s="8" t="s">
        <v>524</v>
      </c>
      <c r="AM78" s="3" t="s">
        <v>525</v>
      </c>
      <c r="AN78" s="12" t="s">
        <v>558</v>
      </c>
      <c r="AO78" s="156" t="s">
        <v>624</v>
      </c>
      <c r="AP78" s="157" t="s">
        <v>574</v>
      </c>
      <c r="AQ78" s="79" t="s">
        <v>575</v>
      </c>
      <c r="AR78" s="158" t="s">
        <v>625</v>
      </c>
      <c r="AS78" s="154" t="s">
        <v>774</v>
      </c>
      <c r="AT78" s="12" t="s">
        <v>775</v>
      </c>
      <c r="AU78" s="343" t="s">
        <v>1109</v>
      </c>
      <c r="AV78" s="321">
        <v>23010000</v>
      </c>
      <c r="AW78" s="321"/>
      <c r="AX78" s="314"/>
      <c r="AY78" s="314"/>
      <c r="AZ78" s="314"/>
      <c r="BA78" s="314"/>
      <c r="BB78" s="314"/>
      <c r="BC78" s="314"/>
      <c r="BD78" s="263"/>
      <c r="BE78" s="8"/>
    </row>
    <row r="79" spans="1:58" ht="96" customHeight="1">
      <c r="A79" s="124">
        <v>11</v>
      </c>
      <c r="B79" s="85" t="s">
        <v>1095</v>
      </c>
      <c r="C79" s="1">
        <v>10003</v>
      </c>
      <c r="D79" s="89">
        <v>54631200</v>
      </c>
      <c r="E79" s="155">
        <v>43765000</v>
      </c>
      <c r="F79" s="69">
        <v>43765000</v>
      </c>
      <c r="G79" s="69">
        <v>43765000</v>
      </c>
      <c r="H79" s="70">
        <v>1</v>
      </c>
      <c r="I79" s="4" t="s">
        <v>121</v>
      </c>
      <c r="J79" s="19">
        <v>2563</v>
      </c>
      <c r="K79" s="29">
        <v>2566</v>
      </c>
      <c r="L79" s="111">
        <v>243081</v>
      </c>
      <c r="M79" s="73"/>
      <c r="N79" s="73"/>
      <c r="O79" s="73"/>
      <c r="P79" s="73"/>
      <c r="Q79" s="73"/>
      <c r="R79" s="73"/>
      <c r="S79" s="73"/>
      <c r="T79" s="73"/>
      <c r="U79" s="73">
        <v>2731700</v>
      </c>
      <c r="V79" s="352">
        <f t="shared" si="9"/>
        <v>2731700</v>
      </c>
      <c r="W79" s="89">
        <v>11843700</v>
      </c>
      <c r="X79" s="74">
        <v>16191600</v>
      </c>
      <c r="Y79" s="73">
        <v>12998000</v>
      </c>
      <c r="Z79" s="73">
        <v>0</v>
      </c>
      <c r="AA79" s="73">
        <v>0</v>
      </c>
      <c r="AB79" s="73">
        <v>0</v>
      </c>
      <c r="AC79" s="76">
        <f t="shared" si="8"/>
        <v>43765000</v>
      </c>
      <c r="AD79" s="122"/>
      <c r="AE79" s="153"/>
      <c r="AF79" s="153"/>
      <c r="AG79" s="125" t="s">
        <v>99</v>
      </c>
      <c r="AH79" s="125" t="s">
        <v>100</v>
      </c>
      <c r="AI79" s="125" t="s">
        <v>83</v>
      </c>
      <c r="AJ79" s="153" t="s">
        <v>82</v>
      </c>
      <c r="AK79" s="21" t="s">
        <v>16</v>
      </c>
      <c r="AL79" s="11" t="s">
        <v>1042</v>
      </c>
      <c r="AM79" s="32" t="s">
        <v>526</v>
      </c>
      <c r="AN79" s="12" t="s">
        <v>558</v>
      </c>
      <c r="AO79" s="156" t="s">
        <v>624</v>
      </c>
      <c r="AP79" s="157" t="s">
        <v>574</v>
      </c>
      <c r="AQ79" s="79" t="s">
        <v>575</v>
      </c>
      <c r="AR79" s="158" t="s">
        <v>625</v>
      </c>
      <c r="AS79" s="154" t="s">
        <v>776</v>
      </c>
      <c r="AT79" s="12" t="s">
        <v>777</v>
      </c>
      <c r="AU79" s="95" t="s">
        <v>778</v>
      </c>
      <c r="AV79" s="322">
        <v>8194600</v>
      </c>
      <c r="AW79" s="322"/>
      <c r="AX79" s="314"/>
      <c r="AY79" s="314"/>
      <c r="AZ79" s="314"/>
      <c r="BA79" s="314"/>
      <c r="BB79" s="314"/>
      <c r="BC79" s="314"/>
      <c r="BD79" s="263"/>
      <c r="BE79" s="8"/>
    </row>
    <row r="80" spans="1:58" ht="225" customHeight="1">
      <c r="A80" s="336">
        <v>11</v>
      </c>
      <c r="B80" s="8" t="s">
        <v>505</v>
      </c>
      <c r="C80" s="159" t="s">
        <v>506</v>
      </c>
      <c r="D80" s="73">
        <v>90522600</v>
      </c>
      <c r="E80" s="160">
        <v>72300000</v>
      </c>
      <c r="F80" s="69">
        <v>72300000</v>
      </c>
      <c r="G80" s="69">
        <v>72300000</v>
      </c>
      <c r="H80" s="131">
        <v>1</v>
      </c>
      <c r="I80" s="17" t="s">
        <v>121</v>
      </c>
      <c r="J80" s="8">
        <v>2560</v>
      </c>
      <c r="K80" s="29">
        <v>2566</v>
      </c>
      <c r="L80" s="114">
        <v>241660</v>
      </c>
      <c r="M80" s="73"/>
      <c r="N80" s="161"/>
      <c r="O80" s="161"/>
      <c r="P80" s="161"/>
      <c r="Q80" s="161"/>
      <c r="R80" s="73">
        <v>18104600</v>
      </c>
      <c r="S80" s="73">
        <v>6875000</v>
      </c>
      <c r="T80" s="88"/>
      <c r="U80" s="120"/>
      <c r="V80" s="352">
        <f t="shared" si="9"/>
        <v>24979600</v>
      </c>
      <c r="W80" s="89"/>
      <c r="X80" s="74">
        <v>18238300</v>
      </c>
      <c r="Y80" s="73">
        <v>36580600</v>
      </c>
      <c r="Z80" s="73">
        <v>0</v>
      </c>
      <c r="AA80" s="73">
        <v>0</v>
      </c>
      <c r="AB80" s="73">
        <v>0</v>
      </c>
      <c r="AC80" s="76">
        <f t="shared" si="8"/>
        <v>79798500</v>
      </c>
      <c r="AD80" s="145"/>
      <c r="AE80" s="123"/>
      <c r="AF80" s="124"/>
      <c r="AG80" s="162" t="s">
        <v>98</v>
      </c>
      <c r="AH80" s="12" t="s">
        <v>84</v>
      </c>
      <c r="AI80" s="12" t="s">
        <v>85</v>
      </c>
      <c r="AJ80" s="162" t="s">
        <v>79</v>
      </c>
      <c r="AK80" s="12" t="s">
        <v>21</v>
      </c>
      <c r="AL80" s="8" t="s">
        <v>524</v>
      </c>
      <c r="AM80" s="3" t="s">
        <v>525</v>
      </c>
      <c r="AN80" s="12" t="s">
        <v>558</v>
      </c>
      <c r="AO80" s="79" t="s">
        <v>624</v>
      </c>
      <c r="AP80" s="17" t="s">
        <v>574</v>
      </c>
      <c r="AQ80" s="79" t="s">
        <v>575</v>
      </c>
      <c r="AR80" s="79" t="s">
        <v>625</v>
      </c>
      <c r="AS80" s="83" t="s">
        <v>779</v>
      </c>
      <c r="AT80" s="12" t="s">
        <v>780</v>
      </c>
      <c r="AU80" s="344" t="s">
        <v>1106</v>
      </c>
      <c r="AV80" s="324"/>
      <c r="AW80" s="321" t="s">
        <v>1118</v>
      </c>
      <c r="AX80" s="314">
        <v>47320400</v>
      </c>
      <c r="AY80" s="314"/>
      <c r="AZ80" s="314">
        <f>AX80+AY80</f>
        <v>47320400</v>
      </c>
      <c r="BA80" s="96">
        <v>18238300</v>
      </c>
      <c r="BB80" s="96">
        <v>29082100</v>
      </c>
      <c r="BC80" s="96">
        <f>BA80+BB80</f>
        <v>47320400</v>
      </c>
      <c r="BD80" s="151" t="s">
        <v>1061</v>
      </c>
      <c r="BE80" s="9" t="s">
        <v>1127</v>
      </c>
      <c r="BF80" s="49"/>
    </row>
    <row r="81" spans="1:58" ht="96" customHeight="1">
      <c r="A81" s="97">
        <v>11</v>
      </c>
      <c r="B81" s="98" t="s">
        <v>508</v>
      </c>
      <c r="C81" s="15">
        <v>9034</v>
      </c>
      <c r="D81" s="73">
        <v>187924000</v>
      </c>
      <c r="E81" s="160"/>
      <c r="F81" s="74"/>
      <c r="G81" s="74"/>
      <c r="H81" s="131">
        <v>1</v>
      </c>
      <c r="I81" s="17" t="s">
        <v>121</v>
      </c>
      <c r="J81" s="162">
        <v>2565</v>
      </c>
      <c r="K81" s="14">
        <v>2567</v>
      </c>
      <c r="L81" s="111"/>
      <c r="M81" s="73"/>
      <c r="N81" s="161"/>
      <c r="O81" s="161"/>
      <c r="P81" s="161"/>
      <c r="Q81" s="161"/>
      <c r="R81" s="73"/>
      <c r="S81" s="73"/>
      <c r="T81" s="88"/>
      <c r="U81" s="120"/>
      <c r="V81" s="352">
        <f t="shared" si="9"/>
        <v>0</v>
      </c>
      <c r="W81" s="89"/>
      <c r="X81" s="74">
        <v>37584800</v>
      </c>
      <c r="Y81" s="73">
        <v>36363300</v>
      </c>
      <c r="Z81" s="73">
        <v>113975900</v>
      </c>
      <c r="AA81" s="73">
        <v>0</v>
      </c>
      <c r="AB81" s="73">
        <v>0</v>
      </c>
      <c r="AC81" s="76">
        <f t="shared" si="8"/>
        <v>187924000</v>
      </c>
      <c r="AD81" s="145"/>
      <c r="AE81" s="123"/>
      <c r="AF81" s="124"/>
      <c r="AG81" s="101" t="s">
        <v>90</v>
      </c>
      <c r="AH81" s="101" t="s">
        <v>91</v>
      </c>
      <c r="AI81" s="101" t="s">
        <v>81</v>
      </c>
      <c r="AJ81" s="101" t="s">
        <v>79</v>
      </c>
      <c r="AK81" s="101" t="s">
        <v>33</v>
      </c>
      <c r="AL81" s="8" t="s">
        <v>529</v>
      </c>
      <c r="AM81" s="32" t="s">
        <v>530</v>
      </c>
      <c r="AN81" s="12" t="s">
        <v>558</v>
      </c>
      <c r="AO81" s="15" t="s">
        <v>624</v>
      </c>
      <c r="AP81" s="15" t="s">
        <v>574</v>
      </c>
      <c r="AQ81" s="15" t="s">
        <v>575</v>
      </c>
      <c r="AR81" s="15" t="s">
        <v>625</v>
      </c>
      <c r="AS81" s="79" t="s">
        <v>781</v>
      </c>
      <c r="AT81" s="12" t="s">
        <v>782</v>
      </c>
      <c r="AU81" s="82"/>
      <c r="AV81" s="321"/>
      <c r="AW81" s="321"/>
      <c r="AX81" s="314"/>
      <c r="AY81" s="314"/>
      <c r="AZ81" s="314"/>
      <c r="BA81" s="314"/>
      <c r="BB81" s="314"/>
      <c r="BC81" s="314"/>
      <c r="BD81" s="263"/>
      <c r="BE81" s="105"/>
    </row>
    <row r="82" spans="1:58" ht="193.5" customHeight="1">
      <c r="A82" s="133">
        <v>11</v>
      </c>
      <c r="B82" s="85" t="s">
        <v>507</v>
      </c>
      <c r="C82" s="130">
        <v>10535</v>
      </c>
      <c r="D82" s="164">
        <v>65461500</v>
      </c>
      <c r="E82" s="90">
        <v>52970000</v>
      </c>
      <c r="F82" s="90">
        <v>60800000</v>
      </c>
      <c r="G82" s="90">
        <v>60800000</v>
      </c>
      <c r="H82" s="119">
        <v>1</v>
      </c>
      <c r="I82" s="165" t="s">
        <v>121</v>
      </c>
      <c r="J82" s="166">
        <v>2561</v>
      </c>
      <c r="K82" s="167">
        <v>2566</v>
      </c>
      <c r="L82" s="168">
        <v>22943</v>
      </c>
      <c r="M82" s="73"/>
      <c r="N82" s="73"/>
      <c r="O82" s="73"/>
      <c r="P82" s="73"/>
      <c r="Q82" s="73"/>
      <c r="R82" s="73"/>
      <c r="S82" s="73">
        <v>11959300</v>
      </c>
      <c r="T82" s="88"/>
      <c r="U82" s="120">
        <v>2648500</v>
      </c>
      <c r="V82" s="352">
        <f t="shared" si="9"/>
        <v>14607800</v>
      </c>
      <c r="W82" s="89"/>
      <c r="X82" s="74">
        <v>42066700</v>
      </c>
      <c r="Y82" s="73">
        <v>8254900</v>
      </c>
      <c r="Z82" s="73">
        <v>0</v>
      </c>
      <c r="AA82" s="73">
        <v>0</v>
      </c>
      <c r="AB82" s="73">
        <v>0</v>
      </c>
      <c r="AC82" s="76">
        <f t="shared" si="8"/>
        <v>64929400</v>
      </c>
      <c r="AD82" s="145"/>
      <c r="AE82" s="123"/>
      <c r="AF82" s="129" t="s">
        <v>764</v>
      </c>
      <c r="AG82" s="66" t="s">
        <v>94</v>
      </c>
      <c r="AH82" s="66" t="s">
        <v>86</v>
      </c>
      <c r="AI82" s="66" t="s">
        <v>87</v>
      </c>
      <c r="AJ82" s="66" t="s">
        <v>82</v>
      </c>
      <c r="AK82" s="66" t="s">
        <v>28</v>
      </c>
      <c r="AL82" s="66" t="s">
        <v>533</v>
      </c>
      <c r="AM82" s="66" t="s">
        <v>634</v>
      </c>
      <c r="AN82" s="66" t="s">
        <v>558</v>
      </c>
      <c r="AO82" s="169" t="s">
        <v>624</v>
      </c>
      <c r="AP82" s="165" t="s">
        <v>574</v>
      </c>
      <c r="AQ82" s="169" t="s">
        <v>575</v>
      </c>
      <c r="AR82" s="169" t="s">
        <v>625</v>
      </c>
      <c r="AS82" s="163" t="s">
        <v>783</v>
      </c>
      <c r="AT82" s="170" t="s">
        <v>784</v>
      </c>
      <c r="AU82" s="344" t="s">
        <v>1110</v>
      </c>
      <c r="AV82" s="321"/>
      <c r="AW82" s="321" t="s">
        <v>1118</v>
      </c>
      <c r="AX82" s="314">
        <v>14225300</v>
      </c>
      <c r="AY82" s="314">
        <v>8254900</v>
      </c>
      <c r="AZ82" s="314">
        <f t="shared" ref="AZ82:AZ83" si="12">AX82+AY82</f>
        <v>22480200</v>
      </c>
      <c r="BA82" s="96">
        <v>14225300</v>
      </c>
      <c r="BB82" s="96">
        <v>8254900</v>
      </c>
      <c r="BC82" s="96">
        <f t="shared" ref="BC82:BC83" si="13">BA82+BB82</f>
        <v>22480200</v>
      </c>
      <c r="BD82" s="105" t="s">
        <v>1064</v>
      </c>
      <c r="BE82" s="9" t="s">
        <v>1128</v>
      </c>
      <c r="BF82" s="49"/>
    </row>
    <row r="83" spans="1:58" ht="192" customHeight="1">
      <c r="A83" s="337">
        <v>11</v>
      </c>
      <c r="B83" s="308" t="s">
        <v>1052</v>
      </c>
      <c r="C83" s="159">
        <v>8883</v>
      </c>
      <c r="D83" s="73">
        <v>70505400</v>
      </c>
      <c r="E83" s="73">
        <v>63770000</v>
      </c>
      <c r="F83" s="73">
        <v>70505400</v>
      </c>
      <c r="G83" s="73">
        <v>63770000</v>
      </c>
      <c r="H83" s="70">
        <v>1</v>
      </c>
      <c r="I83" s="165" t="s">
        <v>121</v>
      </c>
      <c r="J83" s="173">
        <v>2557</v>
      </c>
      <c r="K83" s="167">
        <v>2566</v>
      </c>
      <c r="L83" s="174"/>
      <c r="M83" s="73"/>
      <c r="N83" s="73"/>
      <c r="O83" s="73">
        <v>10575900</v>
      </c>
      <c r="P83" s="73">
        <v>2410700</v>
      </c>
      <c r="Q83" s="73"/>
      <c r="R83" s="73"/>
      <c r="S83" s="73"/>
      <c r="T83" s="88"/>
      <c r="U83" s="120">
        <v>0</v>
      </c>
      <c r="V83" s="352">
        <f t="shared" si="9"/>
        <v>12986600</v>
      </c>
      <c r="W83" s="89">
        <v>32874200</v>
      </c>
      <c r="X83" s="74">
        <v>25530800</v>
      </c>
      <c r="Y83" s="73">
        <v>4299800</v>
      </c>
      <c r="Z83" s="73">
        <v>0</v>
      </c>
      <c r="AA83" s="73">
        <v>0</v>
      </c>
      <c r="AB83" s="73">
        <v>0</v>
      </c>
      <c r="AC83" s="76">
        <f t="shared" si="8"/>
        <v>76756600</v>
      </c>
      <c r="AD83" s="145">
        <v>1065200</v>
      </c>
      <c r="AE83" s="123"/>
      <c r="AF83" s="129"/>
      <c r="AG83" s="159" t="s">
        <v>95</v>
      </c>
      <c r="AH83" s="159" t="s">
        <v>96</v>
      </c>
      <c r="AI83" s="159" t="s">
        <v>97</v>
      </c>
      <c r="AJ83" s="159" t="s">
        <v>79</v>
      </c>
      <c r="AK83" s="167" t="s">
        <v>21</v>
      </c>
      <c r="AL83" s="159" t="s">
        <v>522</v>
      </c>
      <c r="AM83" s="15" t="s">
        <v>523</v>
      </c>
      <c r="AN83" s="66" t="s">
        <v>558</v>
      </c>
      <c r="AO83" s="169" t="s">
        <v>624</v>
      </c>
      <c r="AP83" s="165" t="s">
        <v>574</v>
      </c>
      <c r="AQ83" s="169" t="s">
        <v>575</v>
      </c>
      <c r="AR83" s="169" t="s">
        <v>625</v>
      </c>
      <c r="AS83" s="172" t="s">
        <v>785</v>
      </c>
      <c r="AT83" s="170"/>
      <c r="AU83" s="343" t="s">
        <v>1111</v>
      </c>
      <c r="AV83" s="321"/>
      <c r="AW83" s="321" t="s">
        <v>1118</v>
      </c>
      <c r="AX83" s="314"/>
      <c r="AY83" s="314">
        <v>13771300</v>
      </c>
      <c r="AZ83" s="314">
        <f t="shared" si="12"/>
        <v>13771300</v>
      </c>
      <c r="BA83" s="319"/>
      <c r="BB83" s="96">
        <v>4299800</v>
      </c>
      <c r="BC83" s="96">
        <f t="shared" si="13"/>
        <v>4299800</v>
      </c>
      <c r="BD83" s="105" t="s">
        <v>1062</v>
      </c>
      <c r="BE83" s="9" t="s">
        <v>1129</v>
      </c>
      <c r="BF83" s="49"/>
    </row>
    <row r="84" spans="1:58" ht="96" customHeight="1">
      <c r="A84" s="331">
        <v>12</v>
      </c>
      <c r="B84" s="5" t="s">
        <v>509</v>
      </c>
      <c r="C84" s="66" t="s">
        <v>473</v>
      </c>
      <c r="D84" s="67">
        <v>149545000</v>
      </c>
      <c r="E84" s="76">
        <v>140000000</v>
      </c>
      <c r="F84" s="72"/>
      <c r="G84" s="69">
        <v>0</v>
      </c>
      <c r="H84" s="70">
        <v>1</v>
      </c>
      <c r="I84" s="10" t="s">
        <v>121</v>
      </c>
      <c r="J84" s="29">
        <v>2564</v>
      </c>
      <c r="K84" s="29">
        <v>2567</v>
      </c>
      <c r="L84" s="113"/>
      <c r="M84" s="72"/>
      <c r="N84" s="72"/>
      <c r="O84" s="72"/>
      <c r="P84" s="72"/>
      <c r="Q84" s="72"/>
      <c r="R84" s="72"/>
      <c r="S84" s="72"/>
      <c r="T84" s="72"/>
      <c r="U84" s="72"/>
      <c r="V84" s="352">
        <f t="shared" si="9"/>
        <v>0</v>
      </c>
      <c r="W84" s="73">
        <v>29909000</v>
      </c>
      <c r="X84" s="74">
        <v>26171000</v>
      </c>
      <c r="Y84" s="73">
        <v>16384000</v>
      </c>
      <c r="Z84" s="73">
        <v>67536000</v>
      </c>
      <c r="AA84" s="73">
        <v>0</v>
      </c>
      <c r="AB84" s="73">
        <v>0</v>
      </c>
      <c r="AC84" s="76">
        <f t="shared" si="8"/>
        <v>140000000</v>
      </c>
      <c r="AD84" s="77"/>
      <c r="AE84" s="77"/>
      <c r="AF84" s="78"/>
      <c r="AG84" s="11" t="s">
        <v>59</v>
      </c>
      <c r="AH84" s="28" t="s">
        <v>60</v>
      </c>
      <c r="AI84" s="28" t="s">
        <v>61</v>
      </c>
      <c r="AJ84" s="28" t="s">
        <v>15</v>
      </c>
      <c r="AK84" s="28" t="s">
        <v>21</v>
      </c>
      <c r="AL84" s="11" t="s">
        <v>522</v>
      </c>
      <c r="AM84" s="15" t="s">
        <v>523</v>
      </c>
      <c r="AN84" s="12" t="s">
        <v>558</v>
      </c>
      <c r="AO84" s="79" t="s">
        <v>624</v>
      </c>
      <c r="AP84" s="17" t="s">
        <v>574</v>
      </c>
      <c r="AQ84" s="79" t="s">
        <v>575</v>
      </c>
      <c r="AR84" s="79" t="s">
        <v>625</v>
      </c>
      <c r="AS84" s="110" t="s">
        <v>786</v>
      </c>
      <c r="AT84" s="12" t="s">
        <v>787</v>
      </c>
      <c r="AU84" s="82" t="s">
        <v>1076</v>
      </c>
      <c r="AV84" s="320"/>
      <c r="AW84" s="320"/>
      <c r="AX84" s="314"/>
      <c r="AY84" s="314"/>
      <c r="AZ84" s="314"/>
      <c r="BA84" s="314"/>
      <c r="BB84" s="314"/>
      <c r="BC84" s="314"/>
      <c r="BD84" s="263"/>
      <c r="BE84" s="81"/>
    </row>
    <row r="85" spans="1:58" ht="126">
      <c r="A85" s="133">
        <v>12</v>
      </c>
      <c r="B85" s="85" t="s">
        <v>510</v>
      </c>
      <c r="C85" s="130" t="s">
        <v>511</v>
      </c>
      <c r="D85" s="74">
        <v>608279200</v>
      </c>
      <c r="E85" s="76">
        <v>518000000</v>
      </c>
      <c r="F85" s="69">
        <v>518000000</v>
      </c>
      <c r="G85" s="69">
        <v>518000000</v>
      </c>
      <c r="H85" s="119">
        <v>1</v>
      </c>
      <c r="I85" s="18" t="s">
        <v>121</v>
      </c>
      <c r="J85" s="19">
        <v>2562</v>
      </c>
      <c r="K85" s="29">
        <v>2566</v>
      </c>
      <c r="L85" s="111">
        <v>243007</v>
      </c>
      <c r="M85" s="73"/>
      <c r="N85" s="73"/>
      <c r="O85" s="73"/>
      <c r="P85" s="73"/>
      <c r="Q85" s="73"/>
      <c r="R85" s="73"/>
      <c r="S85" s="73"/>
      <c r="T85" s="89">
        <v>121655900</v>
      </c>
      <c r="U85" s="120"/>
      <c r="V85" s="352">
        <f t="shared" si="9"/>
        <v>121655900</v>
      </c>
      <c r="W85" s="89">
        <v>55914500</v>
      </c>
      <c r="X85" s="160">
        <v>330624500</v>
      </c>
      <c r="Y85" s="73">
        <v>72150000</v>
      </c>
      <c r="Z85" s="73">
        <v>0</v>
      </c>
      <c r="AA85" s="73">
        <v>0</v>
      </c>
      <c r="AB85" s="73">
        <v>0</v>
      </c>
      <c r="AC85" s="76">
        <f t="shared" si="8"/>
        <v>580344900</v>
      </c>
      <c r="AD85" s="122"/>
      <c r="AE85" s="123"/>
      <c r="AF85" s="133"/>
      <c r="AG85" s="125" t="s">
        <v>56</v>
      </c>
      <c r="AH85" s="125" t="s">
        <v>57</v>
      </c>
      <c r="AI85" s="125" t="s">
        <v>55</v>
      </c>
      <c r="AJ85" s="153" t="s">
        <v>15</v>
      </c>
      <c r="AK85" s="19" t="s">
        <v>33</v>
      </c>
      <c r="AL85" s="11" t="s">
        <v>1042</v>
      </c>
      <c r="AM85" s="32" t="s">
        <v>526</v>
      </c>
      <c r="AN85" s="12" t="s">
        <v>558</v>
      </c>
      <c r="AO85" s="79" t="s">
        <v>624</v>
      </c>
      <c r="AP85" s="17" t="s">
        <v>574</v>
      </c>
      <c r="AQ85" s="79" t="s">
        <v>575</v>
      </c>
      <c r="AR85" s="79" t="s">
        <v>625</v>
      </c>
      <c r="AS85" s="152" t="s">
        <v>1050</v>
      </c>
      <c r="AT85" s="12" t="s">
        <v>788</v>
      </c>
      <c r="AU85" s="126"/>
      <c r="AV85" s="321"/>
      <c r="AW85" s="321" t="s">
        <v>1117</v>
      </c>
      <c r="AX85" s="96">
        <v>62344900</v>
      </c>
      <c r="AY85" s="314"/>
      <c r="AZ85" s="314">
        <f t="shared" ref="AZ85:AZ86" si="14">AX85+AY85</f>
        <v>62344900</v>
      </c>
      <c r="BA85" s="96">
        <v>62344900</v>
      </c>
      <c r="BB85" s="314"/>
      <c r="BC85" s="96">
        <f t="shared" ref="BC85:BC86" si="15">BA85+BB85</f>
        <v>62344900</v>
      </c>
      <c r="BD85" s="151" t="s">
        <v>1058</v>
      </c>
      <c r="BE85" s="126" t="s">
        <v>789</v>
      </c>
    </row>
    <row r="86" spans="1:58" ht="126">
      <c r="A86" s="332">
        <v>12</v>
      </c>
      <c r="B86" s="12" t="s">
        <v>512</v>
      </c>
      <c r="C86" s="166">
        <v>10950</v>
      </c>
      <c r="D86" s="73">
        <v>135667000</v>
      </c>
      <c r="E86" s="76">
        <f>135660000+1444500</f>
        <v>137104500</v>
      </c>
      <c r="F86" s="69">
        <v>135660000</v>
      </c>
      <c r="G86" s="69">
        <v>135660000</v>
      </c>
      <c r="H86" s="119">
        <v>1</v>
      </c>
      <c r="I86" s="17" t="s">
        <v>121</v>
      </c>
      <c r="J86" s="19">
        <v>2562</v>
      </c>
      <c r="K86" s="29">
        <v>2566</v>
      </c>
      <c r="L86" s="111">
        <v>243114</v>
      </c>
      <c r="M86" s="73"/>
      <c r="N86" s="73"/>
      <c r="O86" s="73"/>
      <c r="P86" s="73"/>
      <c r="Q86" s="73"/>
      <c r="R86" s="73"/>
      <c r="S86" s="73"/>
      <c r="T86" s="73">
        <v>27133400</v>
      </c>
      <c r="U86" s="120">
        <v>17739300</v>
      </c>
      <c r="V86" s="352">
        <f t="shared" si="9"/>
        <v>44872700</v>
      </c>
      <c r="W86" s="89">
        <v>11154900</v>
      </c>
      <c r="X86" s="74">
        <v>40021900</v>
      </c>
      <c r="Y86" s="73">
        <v>45988000</v>
      </c>
      <c r="Z86" s="73">
        <v>0</v>
      </c>
      <c r="AA86" s="73">
        <v>0</v>
      </c>
      <c r="AB86" s="73">
        <v>0</v>
      </c>
      <c r="AC86" s="76">
        <f t="shared" si="8"/>
        <v>143482000</v>
      </c>
      <c r="AD86" s="145">
        <v>1444500</v>
      </c>
      <c r="AE86" s="145"/>
      <c r="AF86" s="133"/>
      <c r="AG86" s="12" t="s">
        <v>42</v>
      </c>
      <c r="AH86" s="12" t="s">
        <v>43</v>
      </c>
      <c r="AI86" s="12" t="s">
        <v>44</v>
      </c>
      <c r="AJ86" s="12" t="s">
        <v>41</v>
      </c>
      <c r="AK86" s="12" t="s">
        <v>33</v>
      </c>
      <c r="AL86" s="12" t="s">
        <v>533</v>
      </c>
      <c r="AM86" s="12" t="s">
        <v>790</v>
      </c>
      <c r="AN86" s="12" t="s">
        <v>558</v>
      </c>
      <c r="AO86" s="79" t="s">
        <v>624</v>
      </c>
      <c r="AP86" s="17" t="s">
        <v>574</v>
      </c>
      <c r="AQ86" s="79" t="s">
        <v>575</v>
      </c>
      <c r="AR86" s="79" t="s">
        <v>625</v>
      </c>
      <c r="AS86" s="117" t="s">
        <v>1051</v>
      </c>
      <c r="AT86" s="12" t="s">
        <v>791</v>
      </c>
      <c r="AU86" s="349" t="s">
        <v>1105</v>
      </c>
      <c r="AV86" s="321"/>
      <c r="AW86" s="321" t="s">
        <v>1117</v>
      </c>
      <c r="AX86" s="96">
        <v>6377500</v>
      </c>
      <c r="AY86" s="314"/>
      <c r="AZ86" s="314">
        <f t="shared" si="14"/>
        <v>6377500</v>
      </c>
      <c r="BA86" s="96">
        <v>6377500</v>
      </c>
      <c r="BB86" s="314"/>
      <c r="BC86" s="96">
        <f t="shared" si="15"/>
        <v>6377500</v>
      </c>
      <c r="BD86" s="151" t="s">
        <v>1057</v>
      </c>
      <c r="BE86" s="126" t="s">
        <v>792</v>
      </c>
    </row>
    <row r="87" spans="1:58" ht="96" customHeight="1">
      <c r="A87" s="97">
        <v>12</v>
      </c>
      <c r="B87" s="98" t="s">
        <v>513</v>
      </c>
      <c r="C87" s="15">
        <v>8135</v>
      </c>
      <c r="D87" s="73">
        <v>153846400</v>
      </c>
      <c r="E87" s="90"/>
      <c r="F87" s="73"/>
      <c r="G87" s="73"/>
      <c r="H87" s="119">
        <v>1</v>
      </c>
      <c r="I87" s="17" t="s">
        <v>121</v>
      </c>
      <c r="J87" s="19">
        <v>2565</v>
      </c>
      <c r="K87" s="14">
        <v>2567</v>
      </c>
      <c r="L87" s="111"/>
      <c r="M87" s="73"/>
      <c r="N87" s="73"/>
      <c r="O87" s="73"/>
      <c r="P87" s="73"/>
      <c r="Q87" s="73"/>
      <c r="R87" s="73"/>
      <c r="S87" s="73"/>
      <c r="T87" s="73"/>
      <c r="U87" s="120"/>
      <c r="V87" s="352">
        <f t="shared" si="9"/>
        <v>0</v>
      </c>
      <c r="W87" s="89"/>
      <c r="X87" s="100">
        <v>30769300</v>
      </c>
      <c r="Y87" s="73">
        <v>32530700</v>
      </c>
      <c r="Z87" s="73">
        <v>90546400</v>
      </c>
      <c r="AA87" s="73">
        <v>0</v>
      </c>
      <c r="AB87" s="73">
        <v>0</v>
      </c>
      <c r="AC87" s="76">
        <f t="shared" si="8"/>
        <v>153846400</v>
      </c>
      <c r="AD87" s="145"/>
      <c r="AE87" s="145"/>
      <c r="AF87" s="133"/>
      <c r="AG87" s="101" t="s">
        <v>52</v>
      </c>
      <c r="AH87" s="101" t="s">
        <v>53</v>
      </c>
      <c r="AI87" s="101" t="s">
        <v>54</v>
      </c>
      <c r="AJ87" s="101" t="s">
        <v>45</v>
      </c>
      <c r="AK87" s="101" t="s">
        <v>28</v>
      </c>
      <c r="AL87" s="101" t="s">
        <v>522</v>
      </c>
      <c r="AM87" s="15" t="s">
        <v>523</v>
      </c>
      <c r="AN87" s="12" t="s">
        <v>558</v>
      </c>
      <c r="AO87" s="15" t="s">
        <v>624</v>
      </c>
      <c r="AP87" s="15" t="s">
        <v>574</v>
      </c>
      <c r="AQ87" s="15" t="s">
        <v>575</v>
      </c>
      <c r="AR87" s="15" t="s">
        <v>625</v>
      </c>
      <c r="AS87" s="79" t="s">
        <v>793</v>
      </c>
      <c r="AT87" s="12" t="s">
        <v>794</v>
      </c>
      <c r="AU87" s="105"/>
      <c r="AV87" s="321"/>
      <c r="AW87" s="321"/>
      <c r="AX87" s="314"/>
      <c r="AY87" s="314"/>
      <c r="AZ87" s="314"/>
      <c r="BA87" s="314"/>
      <c r="BB87" s="314"/>
      <c r="BC87" s="314"/>
      <c r="BD87" s="263"/>
      <c r="BE87" s="105"/>
    </row>
    <row r="88" spans="1:58" ht="72" customHeight="1">
      <c r="A88" s="97">
        <v>12</v>
      </c>
      <c r="B88" s="98" t="s">
        <v>514</v>
      </c>
      <c r="C88" s="15">
        <v>10554</v>
      </c>
      <c r="D88" s="73">
        <v>268147000</v>
      </c>
      <c r="E88" s="90"/>
      <c r="F88" s="73"/>
      <c r="G88" s="73"/>
      <c r="H88" s="119">
        <v>1</v>
      </c>
      <c r="I88" s="17" t="s">
        <v>121</v>
      </c>
      <c r="J88" s="19">
        <v>2565</v>
      </c>
      <c r="K88" s="14">
        <v>2567</v>
      </c>
      <c r="L88" s="111"/>
      <c r="M88" s="73"/>
      <c r="N88" s="73"/>
      <c r="O88" s="73"/>
      <c r="P88" s="73"/>
      <c r="Q88" s="73"/>
      <c r="R88" s="73"/>
      <c r="S88" s="73"/>
      <c r="T88" s="73"/>
      <c r="U88" s="120"/>
      <c r="V88" s="352">
        <f t="shared" si="9"/>
        <v>0</v>
      </c>
      <c r="W88" s="89"/>
      <c r="X88" s="100">
        <v>53629400</v>
      </c>
      <c r="Y88" s="73">
        <v>28530900</v>
      </c>
      <c r="Z88" s="73">
        <v>185986700</v>
      </c>
      <c r="AA88" s="73">
        <v>0</v>
      </c>
      <c r="AB88" s="73">
        <v>0</v>
      </c>
      <c r="AC88" s="76">
        <f t="shared" si="8"/>
        <v>268147000</v>
      </c>
      <c r="AD88" s="145"/>
      <c r="AE88" s="145"/>
      <c r="AF88" s="133"/>
      <c r="AG88" s="101" t="s">
        <v>34</v>
      </c>
      <c r="AH88" s="101" t="s">
        <v>35</v>
      </c>
      <c r="AI88" s="101" t="s">
        <v>36</v>
      </c>
      <c r="AJ88" s="101" t="s">
        <v>37</v>
      </c>
      <c r="AK88" s="101" t="s">
        <v>28</v>
      </c>
      <c r="AL88" s="11" t="s">
        <v>1042</v>
      </c>
      <c r="AM88" s="32" t="s">
        <v>526</v>
      </c>
      <c r="AN88" s="12" t="s">
        <v>558</v>
      </c>
      <c r="AO88" s="15" t="s">
        <v>624</v>
      </c>
      <c r="AP88" s="15" t="s">
        <v>574</v>
      </c>
      <c r="AQ88" s="15" t="s">
        <v>575</v>
      </c>
      <c r="AR88" s="15" t="s">
        <v>625</v>
      </c>
      <c r="AS88" s="79" t="s">
        <v>795</v>
      </c>
      <c r="AT88" s="12" t="s">
        <v>796</v>
      </c>
      <c r="AU88" s="105"/>
      <c r="AV88" s="321"/>
      <c r="AW88" s="321"/>
      <c r="AX88" s="314"/>
      <c r="AY88" s="314"/>
      <c r="AZ88" s="314"/>
      <c r="BA88" s="314"/>
      <c r="BB88" s="314"/>
      <c r="BC88" s="314"/>
      <c r="BD88" s="263"/>
      <c r="BE88" s="105"/>
    </row>
    <row r="89" spans="1:58" ht="96" customHeight="1">
      <c r="A89" s="97">
        <v>12</v>
      </c>
      <c r="B89" s="98" t="s">
        <v>515</v>
      </c>
      <c r="C89" s="15">
        <v>10838</v>
      </c>
      <c r="D89" s="73">
        <v>499088600</v>
      </c>
      <c r="E89" s="90"/>
      <c r="F89" s="73"/>
      <c r="G89" s="73"/>
      <c r="H89" s="119">
        <v>1</v>
      </c>
      <c r="I89" s="17" t="s">
        <v>121</v>
      </c>
      <c r="J89" s="19">
        <v>2565</v>
      </c>
      <c r="K89" s="14">
        <v>2568</v>
      </c>
      <c r="L89" s="111"/>
      <c r="M89" s="73"/>
      <c r="N89" s="73"/>
      <c r="O89" s="73"/>
      <c r="P89" s="73"/>
      <c r="Q89" s="73"/>
      <c r="R89" s="73"/>
      <c r="S89" s="73"/>
      <c r="T89" s="73"/>
      <c r="U89" s="120"/>
      <c r="V89" s="352">
        <f t="shared" si="9"/>
        <v>0</v>
      </c>
      <c r="W89" s="89"/>
      <c r="X89" s="100">
        <v>99817800</v>
      </c>
      <c r="Y89" s="73">
        <v>58093900</v>
      </c>
      <c r="Z89" s="73">
        <v>189304400</v>
      </c>
      <c r="AA89" s="73">
        <v>151872500</v>
      </c>
      <c r="AB89" s="73">
        <v>0</v>
      </c>
      <c r="AC89" s="76">
        <f t="shared" si="8"/>
        <v>499088600</v>
      </c>
      <c r="AD89" s="145"/>
      <c r="AE89" s="145"/>
      <c r="AF89" s="133"/>
      <c r="AG89" s="101" t="s">
        <v>30</v>
      </c>
      <c r="AH89" s="101" t="s">
        <v>31</v>
      </c>
      <c r="AI89" s="101" t="s">
        <v>32</v>
      </c>
      <c r="AJ89" s="101" t="s">
        <v>20</v>
      </c>
      <c r="AK89" s="101" t="s">
        <v>28</v>
      </c>
      <c r="AL89" s="101" t="s">
        <v>522</v>
      </c>
      <c r="AM89" s="15" t="s">
        <v>523</v>
      </c>
      <c r="AN89" s="12" t="s">
        <v>558</v>
      </c>
      <c r="AO89" s="15" t="s">
        <v>624</v>
      </c>
      <c r="AP89" s="15" t="s">
        <v>574</v>
      </c>
      <c r="AQ89" s="15" t="s">
        <v>575</v>
      </c>
      <c r="AR89" s="15" t="s">
        <v>625</v>
      </c>
      <c r="AS89" s="79" t="s">
        <v>797</v>
      </c>
      <c r="AT89" s="12" t="s">
        <v>798</v>
      </c>
      <c r="AU89" s="105"/>
      <c r="AV89" s="321"/>
      <c r="AW89" s="321"/>
      <c r="AX89" s="314"/>
      <c r="AY89" s="314"/>
      <c r="AZ89" s="314"/>
      <c r="BA89" s="314"/>
      <c r="BB89" s="314"/>
      <c r="BC89" s="314"/>
      <c r="BD89" s="263"/>
      <c r="BE89" s="105"/>
    </row>
    <row r="90" spans="1:58" ht="21">
      <c r="A90" s="177"/>
      <c r="B90" s="178"/>
      <c r="C90" s="179"/>
      <c r="D90" s="180"/>
      <c r="E90" s="181"/>
      <c r="F90" s="182"/>
      <c r="G90" s="182"/>
      <c r="H90" s="183"/>
      <c r="I90" s="183"/>
      <c r="J90" s="184"/>
      <c r="K90" s="185"/>
      <c r="L90" s="186"/>
      <c r="M90" s="180"/>
      <c r="N90" s="187"/>
      <c r="O90" s="188"/>
      <c r="P90" s="188"/>
      <c r="Q90" s="188"/>
      <c r="R90" s="189"/>
      <c r="S90" s="190"/>
      <c r="T90" s="191"/>
      <c r="U90" s="192"/>
      <c r="V90" s="191"/>
      <c r="W90" s="193"/>
      <c r="X90" s="194"/>
      <c r="Y90" s="195"/>
      <c r="Z90" s="195"/>
      <c r="AA90" s="195"/>
      <c r="AB90" s="195"/>
      <c r="AC90" s="196"/>
      <c r="AD90" s="190"/>
      <c r="AE90" s="197"/>
      <c r="AF90" s="198"/>
      <c r="AG90" s="199"/>
      <c r="AH90" s="199"/>
      <c r="AI90" s="199"/>
      <c r="AJ90" s="199"/>
      <c r="AK90" s="199"/>
      <c r="AL90" s="199"/>
      <c r="AM90" s="199"/>
      <c r="AN90" s="199"/>
      <c r="AO90" s="200"/>
      <c r="AP90" s="201"/>
      <c r="AQ90" s="201"/>
      <c r="AR90" s="199"/>
      <c r="AS90" s="176"/>
      <c r="AT90" s="202"/>
      <c r="AU90" s="203"/>
      <c r="AV90" s="204"/>
      <c r="AW90" s="204"/>
      <c r="BE90" s="203"/>
    </row>
    <row r="91" spans="1:58">
      <c r="X91" s="48"/>
      <c r="AY91" s="49"/>
      <c r="AZ91" s="49"/>
      <c r="BA91" s="49"/>
    </row>
    <row r="92" spans="1:58" ht="28.5">
      <c r="A92" s="206" t="s">
        <v>799</v>
      </c>
      <c r="V92" s="313" t="s">
        <v>1130</v>
      </c>
      <c r="AZ92" s="49"/>
      <c r="BC92" s="49"/>
    </row>
    <row r="93" spans="1:58" ht="96.75" customHeight="1">
      <c r="A93" s="64">
        <v>1</v>
      </c>
      <c r="B93" s="65" t="s">
        <v>801</v>
      </c>
      <c r="C93" s="66">
        <v>10153</v>
      </c>
      <c r="D93" s="102">
        <v>76842700</v>
      </c>
      <c r="E93" s="102">
        <v>65000000</v>
      </c>
      <c r="F93" s="208"/>
      <c r="G93" s="208"/>
      <c r="H93" s="70">
        <v>1</v>
      </c>
      <c r="I93" s="209" t="s">
        <v>121</v>
      </c>
      <c r="J93" s="210">
        <v>2564</v>
      </c>
      <c r="K93" s="166">
        <v>2565</v>
      </c>
      <c r="L93" s="211"/>
      <c r="M93" s="72"/>
      <c r="N93" s="72"/>
      <c r="O93" s="72"/>
      <c r="P93" s="72"/>
      <c r="Q93" s="72"/>
      <c r="R93" s="72"/>
      <c r="S93" s="72"/>
      <c r="T93" s="72"/>
      <c r="U93" s="72"/>
      <c r="V93" s="72">
        <f t="shared" ref="V93:V157" si="16">M93+N93+O93+P93+Q93+R93+S93+T93</f>
        <v>0</v>
      </c>
      <c r="W93" s="73">
        <v>15368600</v>
      </c>
      <c r="X93" s="74">
        <v>58299800</v>
      </c>
      <c r="Y93" s="73"/>
      <c r="Z93" s="75">
        <v>0</v>
      </c>
      <c r="AA93" s="75"/>
      <c r="AB93" s="75"/>
      <c r="AC93" s="76" t="e">
        <f>+M93+N93+O93+P93+Q93+R93+S93+T93+U93+W93+X93+#REF!+Z93+AD93</f>
        <v>#REF!</v>
      </c>
      <c r="AD93" s="212"/>
      <c r="AE93" s="212"/>
      <c r="AF93" s="213"/>
      <c r="AG93" s="214" t="s">
        <v>399</v>
      </c>
      <c r="AH93" s="214" t="s">
        <v>400</v>
      </c>
      <c r="AI93" s="214" t="s">
        <v>398</v>
      </c>
      <c r="AJ93" s="214" t="s">
        <v>394</v>
      </c>
      <c r="AK93" s="214" t="s">
        <v>28</v>
      </c>
      <c r="AL93" s="214"/>
      <c r="AM93" s="214" t="s">
        <v>427</v>
      </c>
      <c r="AN93" s="66" t="s">
        <v>558</v>
      </c>
      <c r="AO93" s="169" t="s">
        <v>624</v>
      </c>
      <c r="AP93" s="169" t="s">
        <v>574</v>
      </c>
      <c r="AQ93" s="169" t="s">
        <v>575</v>
      </c>
      <c r="AR93" s="169" t="s">
        <v>625</v>
      </c>
      <c r="AS93" s="207" t="s">
        <v>800</v>
      </c>
      <c r="AT93" s="215"/>
      <c r="AU93" s="215"/>
      <c r="AV93" s="72"/>
      <c r="AW93" s="325"/>
      <c r="BE93" s="215"/>
    </row>
    <row r="94" spans="1:58" ht="63">
      <c r="A94" s="64">
        <v>1</v>
      </c>
      <c r="B94" s="65" t="s">
        <v>803</v>
      </c>
      <c r="C94" s="66">
        <v>10946</v>
      </c>
      <c r="D94" s="102">
        <v>69366000</v>
      </c>
      <c r="E94" s="68">
        <v>54888888</v>
      </c>
      <c r="F94" s="216"/>
      <c r="G94" s="216"/>
      <c r="H94" s="70">
        <v>1</v>
      </c>
      <c r="I94" s="209" t="s">
        <v>121</v>
      </c>
      <c r="J94" s="210">
        <v>2564</v>
      </c>
      <c r="K94" s="210">
        <v>2565</v>
      </c>
      <c r="L94" s="211"/>
      <c r="M94" s="72"/>
      <c r="N94" s="72"/>
      <c r="O94" s="72"/>
      <c r="P94" s="72"/>
      <c r="Q94" s="72"/>
      <c r="R94" s="72"/>
      <c r="S94" s="72"/>
      <c r="T94" s="72"/>
      <c r="U94" s="72"/>
      <c r="V94" s="72">
        <f t="shared" si="16"/>
        <v>0</v>
      </c>
      <c r="W94" s="73">
        <v>13873200</v>
      </c>
      <c r="X94" s="86">
        <v>50778800</v>
      </c>
      <c r="Y94" s="73"/>
      <c r="Z94" s="75">
        <v>0</v>
      </c>
      <c r="AA94" s="75"/>
      <c r="AB94" s="75"/>
      <c r="AC94" s="76" t="e">
        <f>+M94+N94+O94+P94+Q94+R94+S94+T94+U94+W94+X94+#REF!+Z94+AD94</f>
        <v>#REF!</v>
      </c>
      <c r="AD94" s="212"/>
      <c r="AE94" s="212"/>
      <c r="AF94" s="213"/>
      <c r="AG94" s="214" t="s">
        <v>416</v>
      </c>
      <c r="AH94" s="214" t="s">
        <v>417</v>
      </c>
      <c r="AI94" s="214" t="s">
        <v>418</v>
      </c>
      <c r="AJ94" s="214" t="s">
        <v>392</v>
      </c>
      <c r="AK94" s="214" t="s">
        <v>17</v>
      </c>
      <c r="AL94" s="214"/>
      <c r="AM94" s="214" t="s">
        <v>523</v>
      </c>
      <c r="AN94" s="66" t="s">
        <v>558</v>
      </c>
      <c r="AO94" s="169" t="s">
        <v>624</v>
      </c>
      <c r="AP94" s="217" t="s">
        <v>574</v>
      </c>
      <c r="AQ94" s="169" t="s">
        <v>575</v>
      </c>
      <c r="AR94" s="169" t="s">
        <v>625</v>
      </c>
      <c r="AS94" s="207" t="s">
        <v>802</v>
      </c>
      <c r="AT94" s="215"/>
      <c r="AU94" s="215"/>
      <c r="AV94" s="72"/>
      <c r="AW94" s="325"/>
      <c r="BE94" s="215"/>
    </row>
    <row r="95" spans="1:58" ht="84">
      <c r="A95" s="64">
        <v>1</v>
      </c>
      <c r="B95" s="65" t="s">
        <v>805</v>
      </c>
      <c r="C95" s="66">
        <v>11095</v>
      </c>
      <c r="D95" s="102">
        <v>26413300</v>
      </c>
      <c r="E95" s="102">
        <v>23188000</v>
      </c>
      <c r="F95" s="208"/>
      <c r="G95" s="208"/>
      <c r="H95" s="70">
        <v>1</v>
      </c>
      <c r="I95" s="209" t="s">
        <v>121</v>
      </c>
      <c r="J95" s="210">
        <v>2564</v>
      </c>
      <c r="K95" s="210">
        <v>2565</v>
      </c>
      <c r="L95" s="211"/>
      <c r="M95" s="72"/>
      <c r="N95" s="72"/>
      <c r="O95" s="72"/>
      <c r="P95" s="72"/>
      <c r="Q95" s="72"/>
      <c r="R95" s="72"/>
      <c r="S95" s="72"/>
      <c r="T95" s="72"/>
      <c r="U95" s="72"/>
      <c r="V95" s="72">
        <f t="shared" si="16"/>
        <v>0</v>
      </c>
      <c r="W95" s="73">
        <v>5282700</v>
      </c>
      <c r="X95" s="74">
        <v>21130600</v>
      </c>
      <c r="Y95" s="73"/>
      <c r="Z95" s="75">
        <v>0</v>
      </c>
      <c r="AA95" s="75"/>
      <c r="AB95" s="75"/>
      <c r="AC95" s="76" t="e">
        <f>+M95+N95+O95+P95+Q95+R95+S95+T95+U95+W95+X95+#REF!+Z95+AD95</f>
        <v>#REF!</v>
      </c>
      <c r="AD95" s="212"/>
      <c r="AE95" s="212"/>
      <c r="AF95" s="213"/>
      <c r="AG95" s="214" t="s">
        <v>412</v>
      </c>
      <c r="AH95" s="214" t="s">
        <v>413</v>
      </c>
      <c r="AI95" s="214" t="s">
        <v>414</v>
      </c>
      <c r="AJ95" s="214" t="s">
        <v>415</v>
      </c>
      <c r="AK95" s="214" t="s">
        <v>21</v>
      </c>
      <c r="AL95" s="214"/>
      <c r="AM95" s="214" t="s">
        <v>634</v>
      </c>
      <c r="AN95" s="66" t="s">
        <v>558</v>
      </c>
      <c r="AO95" s="218" t="s">
        <v>624</v>
      </c>
      <c r="AP95" s="219" t="s">
        <v>579</v>
      </c>
      <c r="AQ95" s="169" t="s">
        <v>580</v>
      </c>
      <c r="AR95" s="169" t="s">
        <v>153</v>
      </c>
      <c r="AS95" s="207" t="s">
        <v>804</v>
      </c>
      <c r="AT95" s="215"/>
      <c r="AU95" s="215"/>
      <c r="AV95" s="72"/>
      <c r="AW95" s="325"/>
      <c r="BE95" s="215"/>
    </row>
    <row r="96" spans="1:58" ht="84">
      <c r="A96" s="64">
        <v>1</v>
      </c>
      <c r="B96" s="65" t="s">
        <v>807</v>
      </c>
      <c r="C96" s="66">
        <v>10367</v>
      </c>
      <c r="D96" s="102">
        <v>31773600</v>
      </c>
      <c r="E96" s="68">
        <v>25400000</v>
      </c>
      <c r="F96" s="216"/>
      <c r="G96" s="216"/>
      <c r="H96" s="70">
        <v>1</v>
      </c>
      <c r="I96" s="209" t="s">
        <v>121</v>
      </c>
      <c r="J96" s="210">
        <v>2564</v>
      </c>
      <c r="K96" s="210">
        <v>2565</v>
      </c>
      <c r="L96" s="211"/>
      <c r="M96" s="72"/>
      <c r="N96" s="72"/>
      <c r="O96" s="72"/>
      <c r="P96" s="72"/>
      <c r="Q96" s="72"/>
      <c r="R96" s="72"/>
      <c r="S96" s="72"/>
      <c r="T96" s="72"/>
      <c r="U96" s="72"/>
      <c r="V96" s="72">
        <f t="shared" si="16"/>
        <v>0</v>
      </c>
      <c r="W96" s="73">
        <v>6354800</v>
      </c>
      <c r="X96" s="74">
        <v>25418800</v>
      </c>
      <c r="Y96" s="73"/>
      <c r="Z96" s="75">
        <v>0</v>
      </c>
      <c r="AA96" s="75"/>
      <c r="AB96" s="75"/>
      <c r="AC96" s="76" t="e">
        <f>+M96+N96+O96+P96+Q96+R96+S96+T96+U96+W96+X96+#REF!+Z96+AD96</f>
        <v>#REF!</v>
      </c>
      <c r="AD96" s="212"/>
      <c r="AE96" s="212"/>
      <c r="AF96" s="213"/>
      <c r="AG96" s="214" t="s">
        <v>399</v>
      </c>
      <c r="AH96" s="214" t="s">
        <v>808</v>
      </c>
      <c r="AI96" s="214" t="s">
        <v>398</v>
      </c>
      <c r="AJ96" s="214" t="s">
        <v>394</v>
      </c>
      <c r="AK96" s="214" t="s">
        <v>28</v>
      </c>
      <c r="AL96" s="214"/>
      <c r="AM96" s="214" t="s">
        <v>427</v>
      </c>
      <c r="AN96" s="66" t="s">
        <v>558</v>
      </c>
      <c r="AO96" s="169" t="s">
        <v>624</v>
      </c>
      <c r="AP96" s="219" t="s">
        <v>574</v>
      </c>
      <c r="AQ96" s="169" t="s">
        <v>575</v>
      </c>
      <c r="AR96" s="169" t="s">
        <v>625</v>
      </c>
      <c r="AS96" s="207" t="s">
        <v>806</v>
      </c>
      <c r="AT96" s="215"/>
      <c r="AU96" s="215"/>
      <c r="AV96" s="72"/>
      <c r="AW96" s="325"/>
      <c r="BE96" s="215"/>
    </row>
    <row r="97" spans="1:57" ht="84">
      <c r="A97" s="118">
        <v>1</v>
      </c>
      <c r="B97" s="109" t="s">
        <v>810</v>
      </c>
      <c r="C97" s="66" t="s">
        <v>440</v>
      </c>
      <c r="D97" s="155">
        <v>188021800</v>
      </c>
      <c r="E97" s="121">
        <v>138280109.84</v>
      </c>
      <c r="F97" s="220"/>
      <c r="G97" s="220"/>
      <c r="H97" s="70">
        <v>1</v>
      </c>
      <c r="I97" s="165" t="s">
        <v>121</v>
      </c>
      <c r="J97" s="166">
        <v>2562</v>
      </c>
      <c r="K97" s="166">
        <v>2565</v>
      </c>
      <c r="L97" s="168">
        <v>23777</v>
      </c>
      <c r="M97" s="73"/>
      <c r="N97" s="73"/>
      <c r="O97" s="73"/>
      <c r="P97" s="73"/>
      <c r="Q97" s="73"/>
      <c r="R97" s="73"/>
      <c r="S97" s="73"/>
      <c r="T97" s="89">
        <v>37604400</v>
      </c>
      <c r="U97" s="120">
        <v>37604400</v>
      </c>
      <c r="V97" s="72">
        <f t="shared" si="16"/>
        <v>37604400</v>
      </c>
      <c r="W97" s="89"/>
      <c r="X97" s="74">
        <v>63071400</v>
      </c>
      <c r="Y97" s="73"/>
      <c r="Z97" s="75">
        <v>0</v>
      </c>
      <c r="AA97" s="75"/>
      <c r="AB97" s="75"/>
      <c r="AC97" s="76" t="e">
        <f>+M97+N97+O97+P97+Q97+R97+S97+T97+U97+W97+X97+#REF!+Z97+AD97</f>
        <v>#REF!</v>
      </c>
      <c r="AD97" s="145"/>
      <c r="AE97" s="123"/>
      <c r="AF97" s="118"/>
      <c r="AG97" s="66" t="s">
        <v>402</v>
      </c>
      <c r="AH97" s="66" t="s">
        <v>811</v>
      </c>
      <c r="AI97" s="66" t="s">
        <v>403</v>
      </c>
      <c r="AJ97" s="66" t="s">
        <v>395</v>
      </c>
      <c r="AK97" s="66" t="s">
        <v>17</v>
      </c>
      <c r="AL97" s="66"/>
      <c r="AM97" s="66" t="s">
        <v>523</v>
      </c>
      <c r="AN97" s="66" t="s">
        <v>558</v>
      </c>
      <c r="AO97" s="169" t="s">
        <v>624</v>
      </c>
      <c r="AP97" s="219" t="s">
        <v>574</v>
      </c>
      <c r="AQ97" s="169" t="s">
        <v>575</v>
      </c>
      <c r="AR97" s="169" t="s">
        <v>625</v>
      </c>
      <c r="AS97" s="163" t="s">
        <v>809</v>
      </c>
      <c r="AT97" s="221" t="s">
        <v>812</v>
      </c>
      <c r="AU97" s="222"/>
      <c r="AV97" s="73"/>
      <c r="AW97" s="326"/>
      <c r="BE97" s="222"/>
    </row>
    <row r="98" spans="1:57" ht="84">
      <c r="A98" s="84">
        <v>1</v>
      </c>
      <c r="B98" s="109" t="s">
        <v>814</v>
      </c>
      <c r="C98" s="66">
        <v>10945</v>
      </c>
      <c r="D98" s="106">
        <v>153400800</v>
      </c>
      <c r="E98" s="86">
        <v>132980000</v>
      </c>
      <c r="F98" s="223"/>
      <c r="G98" s="223"/>
      <c r="H98" s="70">
        <v>1</v>
      </c>
      <c r="I98" s="224" t="s">
        <v>121</v>
      </c>
      <c r="J98" s="167">
        <v>2563</v>
      </c>
      <c r="K98" s="167">
        <v>2565</v>
      </c>
      <c r="L98" s="225">
        <v>242759</v>
      </c>
      <c r="M98" s="73"/>
      <c r="N98" s="73"/>
      <c r="O98" s="73"/>
      <c r="P98" s="88"/>
      <c r="Q98" s="73"/>
      <c r="R98" s="73"/>
      <c r="S98" s="73"/>
      <c r="T98" s="73"/>
      <c r="U98" s="73">
        <v>7670200</v>
      </c>
      <c r="V98" s="72">
        <f t="shared" si="16"/>
        <v>0</v>
      </c>
      <c r="W98" s="89">
        <v>29963200</v>
      </c>
      <c r="X98" s="74">
        <v>95346600</v>
      </c>
      <c r="Y98" s="73"/>
      <c r="Z98" s="75">
        <v>0</v>
      </c>
      <c r="AA98" s="75"/>
      <c r="AB98" s="75"/>
      <c r="AC98" s="76" t="e">
        <f>+M98+N98+O98+P98+Q98+R98+S98+T98+U98+W98+X98+#REF!+Z98+AD98</f>
        <v>#REF!</v>
      </c>
      <c r="AD98" s="91"/>
      <c r="AE98" s="226"/>
      <c r="AF98" s="93"/>
      <c r="AG98" s="159" t="s">
        <v>404</v>
      </c>
      <c r="AH98" s="159" t="s">
        <v>405</v>
      </c>
      <c r="AI98" s="159" t="s">
        <v>406</v>
      </c>
      <c r="AJ98" s="159" t="s">
        <v>407</v>
      </c>
      <c r="AK98" s="167" t="s">
        <v>21</v>
      </c>
      <c r="AL98" s="167"/>
      <c r="AM98" s="227" t="s">
        <v>631</v>
      </c>
      <c r="AN98" s="66" t="s">
        <v>558</v>
      </c>
      <c r="AO98" s="169" t="s">
        <v>624</v>
      </c>
      <c r="AP98" s="219" t="s">
        <v>574</v>
      </c>
      <c r="AQ98" s="169" t="s">
        <v>575</v>
      </c>
      <c r="AR98" s="169" t="s">
        <v>625</v>
      </c>
      <c r="AS98" s="172" t="s">
        <v>813</v>
      </c>
      <c r="AT98" s="159"/>
      <c r="AU98" s="175" t="s">
        <v>815</v>
      </c>
      <c r="AV98" s="73">
        <v>23010000</v>
      </c>
      <c r="AW98" s="326"/>
      <c r="BE98" s="175"/>
    </row>
    <row r="99" spans="1:57" ht="63">
      <c r="A99" s="84">
        <v>1</v>
      </c>
      <c r="B99" s="109" t="s">
        <v>817</v>
      </c>
      <c r="C99" s="66">
        <v>10946</v>
      </c>
      <c r="D99" s="106">
        <v>67756900</v>
      </c>
      <c r="E99" s="86">
        <v>53958215.850000001</v>
      </c>
      <c r="F99" s="223"/>
      <c r="G99" s="223"/>
      <c r="H99" s="70">
        <v>1</v>
      </c>
      <c r="I99" s="224" t="s">
        <v>121</v>
      </c>
      <c r="J99" s="167">
        <v>2563</v>
      </c>
      <c r="K99" s="167">
        <v>2565</v>
      </c>
      <c r="L99" s="225">
        <v>242790</v>
      </c>
      <c r="M99" s="73"/>
      <c r="N99" s="73"/>
      <c r="O99" s="73"/>
      <c r="P99" s="88"/>
      <c r="Q99" s="73"/>
      <c r="R99" s="73"/>
      <c r="S99" s="73"/>
      <c r="T99" s="73"/>
      <c r="U99" s="73">
        <v>3726700</v>
      </c>
      <c r="V99" s="72">
        <f t="shared" si="16"/>
        <v>0</v>
      </c>
      <c r="W99" s="89">
        <v>27110600</v>
      </c>
      <c r="X99" s="74">
        <v>23121000</v>
      </c>
      <c r="Y99" s="73"/>
      <c r="Z99" s="75">
        <v>0</v>
      </c>
      <c r="AA99" s="75"/>
      <c r="AB99" s="75"/>
      <c r="AC99" s="76" t="e">
        <f>+M99+N99+O99+P99+Q99+R99+S99+T99+U99+W99+X99+#REF!+Z99+AD99</f>
        <v>#REF!</v>
      </c>
      <c r="AD99" s="91"/>
      <c r="AE99" s="226"/>
      <c r="AF99" s="93"/>
      <c r="AG99" s="159" t="s">
        <v>419</v>
      </c>
      <c r="AH99" s="159" t="s">
        <v>420</v>
      </c>
      <c r="AI99" s="159" t="s">
        <v>420</v>
      </c>
      <c r="AJ99" s="159" t="s">
        <v>392</v>
      </c>
      <c r="AK99" s="167" t="s">
        <v>17</v>
      </c>
      <c r="AL99" s="167"/>
      <c r="AM99" s="227" t="s">
        <v>523</v>
      </c>
      <c r="AN99" s="66" t="s">
        <v>558</v>
      </c>
      <c r="AO99" s="169" t="s">
        <v>624</v>
      </c>
      <c r="AP99" s="219" t="s">
        <v>574</v>
      </c>
      <c r="AQ99" s="169" t="s">
        <v>575</v>
      </c>
      <c r="AR99" s="169" t="s">
        <v>625</v>
      </c>
      <c r="AS99" s="172" t="s">
        <v>816</v>
      </c>
      <c r="AT99" s="159"/>
      <c r="AU99" s="175" t="s">
        <v>818</v>
      </c>
      <c r="AV99" s="73">
        <v>9824700</v>
      </c>
      <c r="AW99" s="326"/>
      <c r="BE99" s="175"/>
    </row>
    <row r="100" spans="1:57" ht="63">
      <c r="A100" s="84">
        <v>1</v>
      </c>
      <c r="B100" s="109" t="s">
        <v>820</v>
      </c>
      <c r="C100" s="66">
        <v>10153</v>
      </c>
      <c r="D100" s="106">
        <v>74589600</v>
      </c>
      <c r="E100" s="86">
        <v>64444900</v>
      </c>
      <c r="F100" s="223"/>
      <c r="G100" s="223"/>
      <c r="H100" s="70">
        <v>1</v>
      </c>
      <c r="I100" s="224" t="s">
        <v>121</v>
      </c>
      <c r="J100" s="167">
        <v>2563</v>
      </c>
      <c r="K100" s="167">
        <v>2565</v>
      </c>
      <c r="L100" s="225">
        <v>243057</v>
      </c>
      <c r="M100" s="73"/>
      <c r="N100" s="73"/>
      <c r="O100" s="73"/>
      <c r="P100" s="88"/>
      <c r="Q100" s="73"/>
      <c r="R100" s="73"/>
      <c r="S100" s="73"/>
      <c r="T100" s="73"/>
      <c r="U100" s="73">
        <v>3729700</v>
      </c>
      <c r="V100" s="72">
        <f t="shared" si="16"/>
        <v>0</v>
      </c>
      <c r="W100" s="89">
        <v>11938000</v>
      </c>
      <c r="X100" s="74">
        <v>48777200</v>
      </c>
      <c r="Y100" s="73"/>
      <c r="Z100" s="75">
        <v>0</v>
      </c>
      <c r="AA100" s="75"/>
      <c r="AB100" s="75"/>
      <c r="AC100" s="76" t="e">
        <f>+M100+N100+O100+P100+Q100+R100+S100+T100+U100+W100+X100+#REF!+Z100+AD100</f>
        <v>#REF!</v>
      </c>
      <c r="AD100" s="91"/>
      <c r="AE100" s="226"/>
      <c r="AF100" s="93"/>
      <c r="AG100" s="159" t="s">
        <v>401</v>
      </c>
      <c r="AH100" s="159" t="s">
        <v>396</v>
      </c>
      <c r="AI100" s="159" t="s">
        <v>397</v>
      </c>
      <c r="AJ100" s="159" t="s">
        <v>395</v>
      </c>
      <c r="AK100" s="167" t="s">
        <v>28</v>
      </c>
      <c r="AL100" s="167"/>
      <c r="AM100" s="227" t="s">
        <v>427</v>
      </c>
      <c r="AN100" s="66" t="s">
        <v>558</v>
      </c>
      <c r="AO100" s="169" t="s">
        <v>624</v>
      </c>
      <c r="AP100" s="219" t="s">
        <v>574</v>
      </c>
      <c r="AQ100" s="169" t="s">
        <v>575</v>
      </c>
      <c r="AR100" s="169" t="s">
        <v>625</v>
      </c>
      <c r="AS100" s="172" t="s">
        <v>819</v>
      </c>
      <c r="AT100" s="159"/>
      <c r="AU100" s="175" t="s">
        <v>821</v>
      </c>
      <c r="AV100" s="73">
        <v>11188300</v>
      </c>
      <c r="AW100" s="326"/>
      <c r="BE100" s="175"/>
    </row>
    <row r="101" spans="1:57" ht="84">
      <c r="A101" s="118">
        <v>1</v>
      </c>
      <c r="B101" s="109" t="s">
        <v>823</v>
      </c>
      <c r="C101" s="210">
        <v>9118</v>
      </c>
      <c r="D101" s="160">
        <v>48045200</v>
      </c>
      <c r="E101" s="160">
        <v>44399900</v>
      </c>
      <c r="F101" s="229"/>
      <c r="G101" s="229"/>
      <c r="H101" s="70">
        <v>1</v>
      </c>
      <c r="I101" s="230" t="s">
        <v>121</v>
      </c>
      <c r="J101" s="166">
        <v>2563</v>
      </c>
      <c r="K101" s="167">
        <v>2565</v>
      </c>
      <c r="L101" s="231">
        <v>242840</v>
      </c>
      <c r="M101" s="69"/>
      <c r="N101" s="69"/>
      <c r="O101" s="73"/>
      <c r="P101" s="73"/>
      <c r="Q101" s="73"/>
      <c r="R101" s="73"/>
      <c r="S101" s="89"/>
      <c r="T101" s="89"/>
      <c r="U101" s="73">
        <v>2402400</v>
      </c>
      <c r="V101" s="72">
        <f t="shared" si="16"/>
        <v>0</v>
      </c>
      <c r="W101" s="89">
        <v>16337900</v>
      </c>
      <c r="X101" s="74">
        <v>25659600</v>
      </c>
      <c r="Y101" s="73"/>
      <c r="Z101" s="75">
        <v>0</v>
      </c>
      <c r="AA101" s="75"/>
      <c r="AB101" s="75"/>
      <c r="AC101" s="76" t="e">
        <f>+M101+N101+O101+P101+Q101+R101+S101+T101+U101+W101+X101+#REF!+Z101+AD101</f>
        <v>#REF!</v>
      </c>
      <c r="AD101" s="145"/>
      <c r="AE101" s="123"/>
      <c r="AF101" s="118"/>
      <c r="AG101" s="232" t="s">
        <v>824</v>
      </c>
      <c r="AH101" s="232" t="s">
        <v>390</v>
      </c>
      <c r="AI101" s="232" t="s">
        <v>391</v>
      </c>
      <c r="AJ101" s="233" t="s">
        <v>392</v>
      </c>
      <c r="AK101" s="166" t="s">
        <v>428</v>
      </c>
      <c r="AL101" s="166"/>
      <c r="AM101" s="166" t="s">
        <v>657</v>
      </c>
      <c r="AN101" s="66" t="s">
        <v>558</v>
      </c>
      <c r="AO101" s="218" t="s">
        <v>576</v>
      </c>
      <c r="AP101" s="219" t="s">
        <v>577</v>
      </c>
      <c r="AQ101" s="169" t="s">
        <v>578</v>
      </c>
      <c r="AR101" s="169" t="s">
        <v>428</v>
      </c>
      <c r="AS101" s="228" t="s">
        <v>822</v>
      </c>
      <c r="AT101" s="221"/>
      <c r="AU101" s="175" t="s">
        <v>825</v>
      </c>
      <c r="AV101" s="73">
        <v>7206700</v>
      </c>
      <c r="AW101" s="326"/>
      <c r="BE101" s="175"/>
    </row>
    <row r="102" spans="1:57" ht="63">
      <c r="A102" s="64">
        <v>2</v>
      </c>
      <c r="B102" s="65" t="s">
        <v>827</v>
      </c>
      <c r="C102" s="66">
        <v>10946</v>
      </c>
      <c r="D102" s="102">
        <v>67020300</v>
      </c>
      <c r="E102" s="102">
        <v>61800000</v>
      </c>
      <c r="F102" s="208"/>
      <c r="G102" s="208"/>
      <c r="H102" s="70">
        <v>1</v>
      </c>
      <c r="I102" s="209" t="s">
        <v>121</v>
      </c>
      <c r="J102" s="210">
        <v>2564</v>
      </c>
      <c r="K102" s="210">
        <v>2565</v>
      </c>
      <c r="L102" s="211"/>
      <c r="M102" s="72"/>
      <c r="N102" s="72"/>
      <c r="O102" s="72"/>
      <c r="P102" s="72"/>
      <c r="Q102" s="72"/>
      <c r="R102" s="72"/>
      <c r="S102" s="72"/>
      <c r="T102" s="72"/>
      <c r="U102" s="72"/>
      <c r="V102" s="72">
        <f t="shared" si="16"/>
        <v>0</v>
      </c>
      <c r="W102" s="73">
        <v>13404100</v>
      </c>
      <c r="X102" s="74">
        <v>53616200</v>
      </c>
      <c r="Y102" s="73"/>
      <c r="Z102" s="75">
        <v>0</v>
      </c>
      <c r="AA102" s="75"/>
      <c r="AB102" s="75"/>
      <c r="AC102" s="76" t="e">
        <f>+M102+N102+O102+P102+Q102+R102+S102+T102+U102+W102+X102+#REF!+Z102+AD102</f>
        <v>#REF!</v>
      </c>
      <c r="AD102" s="212"/>
      <c r="AE102" s="212"/>
      <c r="AF102" s="213"/>
      <c r="AG102" s="214" t="s">
        <v>377</v>
      </c>
      <c r="AH102" s="214" t="s">
        <v>66</v>
      </c>
      <c r="AI102" s="214" t="s">
        <v>378</v>
      </c>
      <c r="AJ102" s="214" t="s">
        <v>376</v>
      </c>
      <c r="AK102" s="214" t="s">
        <v>17</v>
      </c>
      <c r="AL102" s="214"/>
      <c r="AM102" s="214" t="s">
        <v>523</v>
      </c>
      <c r="AN102" s="66" t="s">
        <v>558</v>
      </c>
      <c r="AO102" s="169" t="s">
        <v>624</v>
      </c>
      <c r="AP102" s="219" t="s">
        <v>574</v>
      </c>
      <c r="AQ102" s="169" t="s">
        <v>575</v>
      </c>
      <c r="AR102" s="169" t="s">
        <v>625</v>
      </c>
      <c r="AS102" s="207" t="s">
        <v>826</v>
      </c>
      <c r="AT102" s="215"/>
      <c r="AU102" s="215"/>
      <c r="AV102" s="72"/>
      <c r="AW102" s="325"/>
      <c r="BE102" s="215"/>
    </row>
    <row r="103" spans="1:57" ht="84">
      <c r="A103" s="118">
        <v>2</v>
      </c>
      <c r="B103" s="109" t="s">
        <v>829</v>
      </c>
      <c r="C103" s="66">
        <v>4889</v>
      </c>
      <c r="D103" s="121">
        <v>752105500</v>
      </c>
      <c r="E103" s="90">
        <v>629230000</v>
      </c>
      <c r="F103" s="234"/>
      <c r="G103" s="234"/>
      <c r="H103" s="119">
        <v>1</v>
      </c>
      <c r="I103" s="165" t="s">
        <v>121</v>
      </c>
      <c r="J103" s="166">
        <v>2561</v>
      </c>
      <c r="K103" s="167">
        <v>2565</v>
      </c>
      <c r="L103" s="168">
        <v>23792</v>
      </c>
      <c r="M103" s="73"/>
      <c r="N103" s="73"/>
      <c r="O103" s="73"/>
      <c r="P103" s="73"/>
      <c r="Q103" s="73"/>
      <c r="R103" s="74"/>
      <c r="S103" s="74">
        <v>150421100</v>
      </c>
      <c r="T103" s="89">
        <v>17298400</v>
      </c>
      <c r="U103" s="120">
        <v>104233800</v>
      </c>
      <c r="V103" s="72">
        <f t="shared" si="16"/>
        <v>167719500</v>
      </c>
      <c r="W103" s="89">
        <v>45461800</v>
      </c>
      <c r="X103" s="74">
        <v>311814900</v>
      </c>
      <c r="Y103" s="73"/>
      <c r="Z103" s="75">
        <v>0</v>
      </c>
      <c r="AA103" s="75"/>
      <c r="AB103" s="75"/>
      <c r="AC103" s="76" t="e">
        <f>+M103+N103+O103+P103+Q103+R103+S103+T103+U103+W103+X103+#REF!+Z103+AD103</f>
        <v>#REF!</v>
      </c>
      <c r="AD103" s="145"/>
      <c r="AE103" s="123"/>
      <c r="AF103" s="118" t="s">
        <v>764</v>
      </c>
      <c r="AG103" s="66" t="s">
        <v>830</v>
      </c>
      <c r="AH103" s="66" t="s">
        <v>80</v>
      </c>
      <c r="AI103" s="66" t="s">
        <v>374</v>
      </c>
      <c r="AJ103" s="66" t="s">
        <v>373</v>
      </c>
      <c r="AK103" s="66" t="s">
        <v>33</v>
      </c>
      <c r="AL103" s="66"/>
      <c r="AM103" s="66" t="s">
        <v>429</v>
      </c>
      <c r="AN103" s="66" t="s">
        <v>558</v>
      </c>
      <c r="AO103" s="169" t="s">
        <v>624</v>
      </c>
      <c r="AP103" s="219" t="s">
        <v>574</v>
      </c>
      <c r="AQ103" s="169" t="s">
        <v>575</v>
      </c>
      <c r="AR103" s="169" t="s">
        <v>625</v>
      </c>
      <c r="AS103" s="163" t="s">
        <v>828</v>
      </c>
      <c r="AT103" s="221" t="s">
        <v>831</v>
      </c>
      <c r="AU103" s="235"/>
      <c r="AV103" s="73"/>
      <c r="AW103" s="326"/>
      <c r="BE103" s="235"/>
    </row>
    <row r="104" spans="1:57" ht="63">
      <c r="A104" s="118">
        <v>2</v>
      </c>
      <c r="B104" s="109" t="s">
        <v>833</v>
      </c>
      <c r="C104" s="66">
        <v>10554</v>
      </c>
      <c r="D104" s="121">
        <v>274065600</v>
      </c>
      <c r="E104" s="76">
        <v>231198600</v>
      </c>
      <c r="F104" s="236"/>
      <c r="G104" s="236"/>
      <c r="H104" s="119">
        <v>1</v>
      </c>
      <c r="I104" s="165" t="s">
        <v>121</v>
      </c>
      <c r="J104" s="166">
        <v>2562</v>
      </c>
      <c r="K104" s="167">
        <v>2565</v>
      </c>
      <c r="L104" s="168">
        <v>23719</v>
      </c>
      <c r="M104" s="73"/>
      <c r="N104" s="73"/>
      <c r="O104" s="73"/>
      <c r="P104" s="73"/>
      <c r="Q104" s="73"/>
      <c r="R104" s="74"/>
      <c r="S104" s="74"/>
      <c r="T104" s="89">
        <v>54813200</v>
      </c>
      <c r="U104" s="120">
        <v>17552000</v>
      </c>
      <c r="V104" s="72">
        <f t="shared" si="16"/>
        <v>54813200</v>
      </c>
      <c r="W104" s="89">
        <v>54678500</v>
      </c>
      <c r="X104" s="74">
        <v>104154900</v>
      </c>
      <c r="Y104" s="73"/>
      <c r="Z104" s="75">
        <v>0</v>
      </c>
      <c r="AA104" s="75"/>
      <c r="AB104" s="75"/>
      <c r="AC104" s="76" t="e">
        <f>+M104+N104+O104+P104+Q104+R104+S104+T104+U104+W104+X104+#REF!+Z104+AD104</f>
        <v>#REF!</v>
      </c>
      <c r="AD104" s="145"/>
      <c r="AE104" s="123"/>
      <c r="AF104" s="118"/>
      <c r="AG104" s="66" t="s">
        <v>387</v>
      </c>
      <c r="AH104" s="66" t="s">
        <v>384</v>
      </c>
      <c r="AI104" s="66" t="s">
        <v>383</v>
      </c>
      <c r="AJ104" s="66" t="s">
        <v>381</v>
      </c>
      <c r="AK104" s="66" t="s">
        <v>29</v>
      </c>
      <c r="AL104" s="66"/>
      <c r="AM104" s="227" t="s">
        <v>623</v>
      </c>
      <c r="AN104" s="66" t="s">
        <v>558</v>
      </c>
      <c r="AO104" s="169" t="s">
        <v>624</v>
      </c>
      <c r="AP104" s="219" t="s">
        <v>574</v>
      </c>
      <c r="AQ104" s="169" t="s">
        <v>575</v>
      </c>
      <c r="AR104" s="169" t="s">
        <v>625</v>
      </c>
      <c r="AS104" s="163" t="s">
        <v>832</v>
      </c>
      <c r="AT104" s="221" t="s">
        <v>834</v>
      </c>
      <c r="AU104" s="235"/>
      <c r="AV104" s="73"/>
      <c r="AW104" s="326"/>
      <c r="BE104" s="235"/>
    </row>
    <row r="105" spans="1:57" s="242" customFormat="1" ht="111.75" customHeight="1">
      <c r="A105" s="237">
        <v>2</v>
      </c>
      <c r="B105" s="238" t="s">
        <v>836</v>
      </c>
      <c r="C105" s="66"/>
      <c r="D105" s="121">
        <v>275821500</v>
      </c>
      <c r="E105" s="76">
        <v>239000000</v>
      </c>
      <c r="F105" s="236"/>
      <c r="G105" s="236"/>
      <c r="H105" s="119">
        <v>1</v>
      </c>
      <c r="I105" s="230" t="s">
        <v>121</v>
      </c>
      <c r="J105" s="239">
        <v>2561</v>
      </c>
      <c r="K105" s="167">
        <v>2565</v>
      </c>
      <c r="L105" s="240">
        <v>242697</v>
      </c>
      <c r="M105" s="69"/>
      <c r="N105" s="69"/>
      <c r="O105" s="73"/>
      <c r="P105" s="73"/>
      <c r="Q105" s="73"/>
      <c r="R105" s="73"/>
      <c r="S105" s="89">
        <v>55164300</v>
      </c>
      <c r="T105" s="89">
        <v>3034000</v>
      </c>
      <c r="U105" s="120">
        <v>24256700</v>
      </c>
      <c r="V105" s="72">
        <f t="shared" si="16"/>
        <v>58198300</v>
      </c>
      <c r="W105" s="89">
        <v>154203400</v>
      </c>
      <c r="X105" s="120">
        <v>2341600</v>
      </c>
      <c r="Y105" s="73"/>
      <c r="Z105" s="75">
        <v>0</v>
      </c>
      <c r="AA105" s="75"/>
      <c r="AB105" s="75"/>
      <c r="AC105" s="76" t="e">
        <f>+M105+N105+O105+P105+Q105+R105+S105+T105+U105+W105+X105+#REF!+Z105+AD105</f>
        <v>#REF!</v>
      </c>
      <c r="AD105" s="145"/>
      <c r="AE105" s="123"/>
      <c r="AF105" s="118" t="s">
        <v>764</v>
      </c>
      <c r="AG105" s="171" t="s">
        <v>371</v>
      </c>
      <c r="AH105" s="171" t="s">
        <v>66</v>
      </c>
      <c r="AI105" s="171" t="s">
        <v>370</v>
      </c>
      <c r="AJ105" s="241" t="s">
        <v>369</v>
      </c>
      <c r="AK105" s="239" t="s">
        <v>28</v>
      </c>
      <c r="AL105" s="239"/>
      <c r="AM105" s="166" t="s">
        <v>631</v>
      </c>
      <c r="AN105" s="66" t="s">
        <v>558</v>
      </c>
      <c r="AO105" s="218" t="s">
        <v>624</v>
      </c>
      <c r="AP105" s="218" t="s">
        <v>574</v>
      </c>
      <c r="AQ105" s="169" t="s">
        <v>575</v>
      </c>
      <c r="AR105" s="169" t="s">
        <v>625</v>
      </c>
      <c r="AS105" s="228" t="s">
        <v>835</v>
      </c>
      <c r="AT105" s="221" t="s">
        <v>837</v>
      </c>
      <c r="AU105" s="171" t="s">
        <v>838</v>
      </c>
      <c r="AV105" s="73"/>
      <c r="AW105" s="326"/>
      <c r="AX105" s="34"/>
      <c r="AY105" s="34"/>
      <c r="AZ105" s="34"/>
      <c r="BA105" s="34"/>
      <c r="BB105" s="34"/>
      <c r="BC105" s="34"/>
      <c r="BD105" s="34"/>
      <c r="BE105" s="171"/>
    </row>
    <row r="106" spans="1:57" ht="63">
      <c r="A106" s="64">
        <v>3</v>
      </c>
      <c r="B106" s="65" t="s">
        <v>840</v>
      </c>
      <c r="C106" s="66">
        <v>11095</v>
      </c>
      <c r="D106" s="102">
        <v>25200000</v>
      </c>
      <c r="E106" s="102">
        <v>23489000</v>
      </c>
      <c r="F106" s="208"/>
      <c r="G106" s="208"/>
      <c r="H106" s="70">
        <v>1</v>
      </c>
      <c r="I106" s="209" t="s">
        <v>121</v>
      </c>
      <c r="J106" s="210">
        <v>2564</v>
      </c>
      <c r="K106" s="210">
        <v>2565</v>
      </c>
      <c r="L106" s="212"/>
      <c r="M106" s="72"/>
      <c r="N106" s="72"/>
      <c r="O106" s="108"/>
      <c r="P106" s="108"/>
      <c r="Q106" s="108"/>
      <c r="R106" s="75"/>
      <c r="S106" s="75"/>
      <c r="T106" s="75"/>
      <c r="U106" s="108"/>
      <c r="V106" s="72">
        <f t="shared" si="16"/>
        <v>0</v>
      </c>
      <c r="W106" s="73">
        <v>5040000</v>
      </c>
      <c r="X106" s="74">
        <v>20160000</v>
      </c>
      <c r="Y106" s="73"/>
      <c r="Z106" s="75">
        <v>0</v>
      </c>
      <c r="AA106" s="75"/>
      <c r="AB106" s="75"/>
      <c r="AC106" s="76" t="e">
        <f>+M106+N106+O106+P106+Q106+R106+S106+T106+U106+W106+X106+#REF!+Z106+AD106</f>
        <v>#REF!</v>
      </c>
      <c r="AD106" s="212"/>
      <c r="AE106" s="212"/>
      <c r="AF106" s="213"/>
      <c r="AG106" s="214" t="s">
        <v>365</v>
      </c>
      <c r="AH106" s="214" t="s">
        <v>349</v>
      </c>
      <c r="AI106" s="214" t="s">
        <v>349</v>
      </c>
      <c r="AJ106" s="214" t="s">
        <v>348</v>
      </c>
      <c r="AK106" s="214" t="s">
        <v>21</v>
      </c>
      <c r="AL106" s="214"/>
      <c r="AM106" s="214" t="s">
        <v>634</v>
      </c>
      <c r="AN106" s="66" t="s">
        <v>558</v>
      </c>
      <c r="AO106" s="169" t="s">
        <v>624</v>
      </c>
      <c r="AP106" s="219" t="s">
        <v>574</v>
      </c>
      <c r="AQ106" s="169" t="s">
        <v>575</v>
      </c>
      <c r="AR106" s="169" t="s">
        <v>625</v>
      </c>
      <c r="AS106" s="207" t="s">
        <v>839</v>
      </c>
      <c r="AT106" s="215"/>
      <c r="AU106" s="215"/>
      <c r="AV106" s="72"/>
      <c r="AW106" s="325"/>
      <c r="BE106" s="215"/>
    </row>
    <row r="107" spans="1:57" ht="63">
      <c r="A107" s="64">
        <v>3</v>
      </c>
      <c r="B107" s="65" t="s">
        <v>842</v>
      </c>
      <c r="C107" s="66">
        <v>11095</v>
      </c>
      <c r="D107" s="102">
        <v>25200000</v>
      </c>
      <c r="E107" s="102">
        <v>23250000</v>
      </c>
      <c r="F107" s="208"/>
      <c r="G107" s="208"/>
      <c r="H107" s="70">
        <v>1</v>
      </c>
      <c r="I107" s="209" t="s">
        <v>121</v>
      </c>
      <c r="J107" s="210">
        <v>2564</v>
      </c>
      <c r="K107" s="210">
        <v>2565</v>
      </c>
      <c r="L107" s="212"/>
      <c r="M107" s="72"/>
      <c r="N107" s="72"/>
      <c r="O107" s="108"/>
      <c r="P107" s="108"/>
      <c r="Q107" s="108"/>
      <c r="R107" s="75"/>
      <c r="S107" s="75"/>
      <c r="T107" s="75"/>
      <c r="U107" s="108"/>
      <c r="V107" s="72">
        <f t="shared" si="16"/>
        <v>0</v>
      </c>
      <c r="W107" s="73">
        <v>5040000</v>
      </c>
      <c r="X107" s="74">
        <v>20160000</v>
      </c>
      <c r="Y107" s="73"/>
      <c r="Z107" s="75">
        <v>0</v>
      </c>
      <c r="AA107" s="75"/>
      <c r="AB107" s="75"/>
      <c r="AC107" s="76" t="e">
        <f>+M107+N107+O107+P107+Q107+R107+S107+T107+U107+W107+X107+#REF!+Z107+AD107</f>
        <v>#REF!</v>
      </c>
      <c r="AD107" s="212"/>
      <c r="AE107" s="212"/>
      <c r="AF107" s="213"/>
      <c r="AG107" s="214" t="s">
        <v>363</v>
      </c>
      <c r="AH107" s="214" t="s">
        <v>346</v>
      </c>
      <c r="AI107" s="214" t="s">
        <v>346</v>
      </c>
      <c r="AJ107" s="214" t="s">
        <v>23</v>
      </c>
      <c r="AK107" s="214" t="s">
        <v>21</v>
      </c>
      <c r="AL107" s="214"/>
      <c r="AM107" s="214" t="s">
        <v>634</v>
      </c>
      <c r="AN107" s="66" t="s">
        <v>558</v>
      </c>
      <c r="AO107" s="218" t="s">
        <v>624</v>
      </c>
      <c r="AP107" s="219" t="s">
        <v>579</v>
      </c>
      <c r="AQ107" s="169" t="s">
        <v>580</v>
      </c>
      <c r="AR107" s="169" t="s">
        <v>153</v>
      </c>
      <c r="AS107" s="207" t="s">
        <v>841</v>
      </c>
      <c r="AT107" s="215"/>
      <c r="AU107" s="215"/>
      <c r="AV107" s="72"/>
      <c r="AW107" s="325"/>
      <c r="BE107" s="215"/>
    </row>
    <row r="108" spans="1:57" ht="63">
      <c r="A108" s="64">
        <v>3</v>
      </c>
      <c r="B108" s="65" t="s">
        <v>844</v>
      </c>
      <c r="C108" s="66">
        <v>11095</v>
      </c>
      <c r="D108" s="102">
        <v>25200000</v>
      </c>
      <c r="E108" s="102">
        <v>23775000</v>
      </c>
      <c r="F108" s="208"/>
      <c r="G108" s="208"/>
      <c r="H108" s="70">
        <v>1</v>
      </c>
      <c r="I108" s="209" t="s">
        <v>121</v>
      </c>
      <c r="J108" s="210">
        <v>2564</v>
      </c>
      <c r="K108" s="210">
        <v>2565</v>
      </c>
      <c r="L108" s="212"/>
      <c r="M108" s="72"/>
      <c r="N108" s="72"/>
      <c r="O108" s="108"/>
      <c r="P108" s="108"/>
      <c r="Q108" s="108"/>
      <c r="R108" s="75"/>
      <c r="S108" s="75"/>
      <c r="T108" s="75"/>
      <c r="U108" s="108"/>
      <c r="V108" s="72">
        <f t="shared" si="16"/>
        <v>0</v>
      </c>
      <c r="W108" s="73">
        <v>5040000</v>
      </c>
      <c r="X108" s="74">
        <v>20160000</v>
      </c>
      <c r="Y108" s="73"/>
      <c r="Z108" s="75">
        <v>0</v>
      </c>
      <c r="AA108" s="75"/>
      <c r="AB108" s="75"/>
      <c r="AC108" s="76" t="e">
        <f>+M108+N108+O108+P108+Q108+R108+S108+T108+U108+W108+X108+#REF!+Z108+AD108</f>
        <v>#REF!</v>
      </c>
      <c r="AD108" s="212"/>
      <c r="AE108" s="212"/>
      <c r="AF108" s="213"/>
      <c r="AG108" s="214" t="s">
        <v>362</v>
      </c>
      <c r="AH108" s="214" t="s">
        <v>344</v>
      </c>
      <c r="AI108" s="214" t="s">
        <v>344</v>
      </c>
      <c r="AJ108" s="214" t="s">
        <v>345</v>
      </c>
      <c r="AK108" s="214" t="s">
        <v>16</v>
      </c>
      <c r="AL108" s="214"/>
      <c r="AM108" s="214" t="s">
        <v>634</v>
      </c>
      <c r="AN108" s="66" t="s">
        <v>558</v>
      </c>
      <c r="AO108" s="169" t="s">
        <v>624</v>
      </c>
      <c r="AP108" s="219" t="s">
        <v>574</v>
      </c>
      <c r="AQ108" s="169" t="s">
        <v>575</v>
      </c>
      <c r="AR108" s="169" t="s">
        <v>625</v>
      </c>
      <c r="AS108" s="207" t="s">
        <v>843</v>
      </c>
      <c r="AT108" s="215"/>
      <c r="AU108" s="215"/>
      <c r="AV108" s="72"/>
      <c r="AW108" s="325"/>
      <c r="BE108" s="215"/>
    </row>
    <row r="109" spans="1:57" ht="63">
      <c r="A109" s="64">
        <v>3</v>
      </c>
      <c r="B109" s="65" t="s">
        <v>846</v>
      </c>
      <c r="C109" s="66">
        <v>10153</v>
      </c>
      <c r="D109" s="102">
        <v>74244200</v>
      </c>
      <c r="E109" s="102">
        <v>63540000</v>
      </c>
      <c r="F109" s="208"/>
      <c r="G109" s="208"/>
      <c r="H109" s="70">
        <v>1</v>
      </c>
      <c r="I109" s="209" t="s">
        <v>121</v>
      </c>
      <c r="J109" s="210">
        <v>2564</v>
      </c>
      <c r="K109" s="210">
        <v>2565</v>
      </c>
      <c r="L109" s="212"/>
      <c r="M109" s="72"/>
      <c r="N109" s="72"/>
      <c r="O109" s="108"/>
      <c r="P109" s="108"/>
      <c r="Q109" s="108"/>
      <c r="R109" s="75"/>
      <c r="S109" s="75"/>
      <c r="T109" s="75"/>
      <c r="U109" s="108"/>
      <c r="V109" s="72">
        <f t="shared" si="16"/>
        <v>0</v>
      </c>
      <c r="W109" s="73">
        <v>14848900</v>
      </c>
      <c r="X109" s="74">
        <v>59395300</v>
      </c>
      <c r="Y109" s="73"/>
      <c r="Z109" s="75">
        <v>0</v>
      </c>
      <c r="AA109" s="75"/>
      <c r="AB109" s="75"/>
      <c r="AC109" s="76" t="e">
        <f>+M109+N109+O109+P109+Q109+R109+S109+T109+U109+W109+X109+#REF!+Z109+AD109</f>
        <v>#REF!</v>
      </c>
      <c r="AD109" s="212"/>
      <c r="AE109" s="212"/>
      <c r="AF109" s="213"/>
      <c r="AG109" s="214" t="s">
        <v>360</v>
      </c>
      <c r="AH109" s="214" t="s">
        <v>66</v>
      </c>
      <c r="AI109" s="214" t="s">
        <v>347</v>
      </c>
      <c r="AJ109" s="214" t="s">
        <v>23</v>
      </c>
      <c r="AK109" s="214" t="s">
        <v>28</v>
      </c>
      <c r="AL109" s="214"/>
      <c r="AM109" s="214" t="s">
        <v>427</v>
      </c>
      <c r="AN109" s="66" t="s">
        <v>558</v>
      </c>
      <c r="AO109" s="169" t="s">
        <v>624</v>
      </c>
      <c r="AP109" s="219" t="s">
        <v>574</v>
      </c>
      <c r="AQ109" s="169" t="s">
        <v>575</v>
      </c>
      <c r="AR109" s="169" t="s">
        <v>625</v>
      </c>
      <c r="AS109" s="207" t="s">
        <v>845</v>
      </c>
      <c r="AT109" s="215"/>
      <c r="AU109" s="215"/>
      <c r="AV109" s="72"/>
      <c r="AW109" s="325"/>
      <c r="BE109" s="215"/>
    </row>
    <row r="110" spans="1:57" ht="105">
      <c r="A110" s="118">
        <v>3</v>
      </c>
      <c r="B110" s="109" t="s">
        <v>848</v>
      </c>
      <c r="C110" s="130"/>
      <c r="D110" s="164">
        <v>479379800</v>
      </c>
      <c r="E110" s="90">
        <v>427705600</v>
      </c>
      <c r="F110" s="234"/>
      <c r="G110" s="234"/>
      <c r="H110" s="119">
        <v>1</v>
      </c>
      <c r="I110" s="243" t="s">
        <v>121</v>
      </c>
      <c r="J110" s="166">
        <v>2560</v>
      </c>
      <c r="K110" s="167">
        <v>2565</v>
      </c>
      <c r="L110" s="240">
        <v>23804</v>
      </c>
      <c r="M110" s="73"/>
      <c r="N110" s="73"/>
      <c r="O110" s="76"/>
      <c r="P110" s="76"/>
      <c r="Q110" s="76"/>
      <c r="R110" s="164">
        <v>95876000</v>
      </c>
      <c r="S110" s="164">
        <v>31000400</v>
      </c>
      <c r="T110" s="121">
        <v>85974400</v>
      </c>
      <c r="U110" s="96">
        <v>42305500</v>
      </c>
      <c r="V110" s="72">
        <f t="shared" si="16"/>
        <v>212850800</v>
      </c>
      <c r="W110" s="89">
        <v>46676400</v>
      </c>
      <c r="X110" s="89">
        <v>173663800</v>
      </c>
      <c r="Y110" s="73"/>
      <c r="Z110" s="75">
        <v>0</v>
      </c>
      <c r="AA110" s="75"/>
      <c r="AB110" s="75"/>
      <c r="AC110" s="76" t="e">
        <f>+M110+N110+O110+P110+Q110+R110+S110+T110+U110+W110+X110+#REF!+Z110+AD110</f>
        <v>#REF!</v>
      </c>
      <c r="AD110" s="145">
        <v>0</v>
      </c>
      <c r="AE110" s="123">
        <v>0</v>
      </c>
      <c r="AF110" s="129" t="s">
        <v>764</v>
      </c>
      <c r="AG110" s="232" t="s">
        <v>359</v>
      </c>
      <c r="AH110" s="232" t="s">
        <v>356</v>
      </c>
      <c r="AI110" s="232" t="s">
        <v>354</v>
      </c>
      <c r="AJ110" s="233" t="s">
        <v>345</v>
      </c>
      <c r="AK110" s="166" t="s">
        <v>28</v>
      </c>
      <c r="AL110" s="166"/>
      <c r="AM110" s="244" t="s">
        <v>573</v>
      </c>
      <c r="AN110" s="66" t="s">
        <v>558</v>
      </c>
      <c r="AO110" s="169" t="s">
        <v>624</v>
      </c>
      <c r="AP110" s="219" t="s">
        <v>574</v>
      </c>
      <c r="AQ110" s="169" t="s">
        <v>575</v>
      </c>
      <c r="AR110" s="169" t="s">
        <v>625</v>
      </c>
      <c r="AS110" s="228" t="s">
        <v>847</v>
      </c>
      <c r="AT110" s="221" t="s">
        <v>849</v>
      </c>
      <c r="AU110" s="171" t="s">
        <v>850</v>
      </c>
      <c r="AV110" s="73"/>
      <c r="AW110" s="326"/>
      <c r="BE110" s="171"/>
    </row>
    <row r="111" spans="1:57" ht="63">
      <c r="A111" s="84">
        <v>3</v>
      </c>
      <c r="B111" s="109" t="s">
        <v>852</v>
      </c>
      <c r="C111" s="66">
        <v>10953</v>
      </c>
      <c r="D111" s="106">
        <v>440026500</v>
      </c>
      <c r="E111" s="245">
        <v>349400000</v>
      </c>
      <c r="F111" s="246"/>
      <c r="G111" s="246"/>
      <c r="H111" s="102">
        <v>1</v>
      </c>
      <c r="I111" s="224" t="s">
        <v>121</v>
      </c>
      <c r="J111" s="167">
        <v>2563</v>
      </c>
      <c r="K111" s="167">
        <v>2565</v>
      </c>
      <c r="L111" s="247">
        <v>243023</v>
      </c>
      <c r="M111" s="73"/>
      <c r="N111" s="73"/>
      <c r="O111" s="90"/>
      <c r="P111" s="88"/>
      <c r="Q111" s="73"/>
      <c r="R111" s="73"/>
      <c r="S111" s="73"/>
      <c r="T111" s="73"/>
      <c r="U111" s="73">
        <v>22001400</v>
      </c>
      <c r="V111" s="72">
        <f t="shared" si="16"/>
        <v>0</v>
      </c>
      <c r="W111" s="89">
        <v>77009700</v>
      </c>
      <c r="X111" s="74">
        <v>250388900</v>
      </c>
      <c r="Y111" s="73"/>
      <c r="Z111" s="75">
        <v>0</v>
      </c>
      <c r="AA111" s="75"/>
      <c r="AB111" s="75"/>
      <c r="AC111" s="76" t="e">
        <f>+M111+N111+O111+P111+Q111+R111+S111+T111+U111+W111+X111+#REF!+Z111+AD111</f>
        <v>#REF!</v>
      </c>
      <c r="AD111" s="91"/>
      <c r="AE111" s="226"/>
      <c r="AF111" s="93"/>
      <c r="AG111" s="159" t="s">
        <v>358</v>
      </c>
      <c r="AH111" s="159" t="s">
        <v>430</v>
      </c>
      <c r="AI111" s="159" t="s">
        <v>350</v>
      </c>
      <c r="AJ111" s="159" t="s">
        <v>348</v>
      </c>
      <c r="AK111" s="167" t="s">
        <v>33</v>
      </c>
      <c r="AL111" s="167"/>
      <c r="AM111" s="227" t="s">
        <v>523</v>
      </c>
      <c r="AN111" s="66" t="s">
        <v>558</v>
      </c>
      <c r="AO111" s="169" t="s">
        <v>624</v>
      </c>
      <c r="AP111" s="219" t="s">
        <v>574</v>
      </c>
      <c r="AQ111" s="169" t="s">
        <v>575</v>
      </c>
      <c r="AR111" s="169" t="s">
        <v>625</v>
      </c>
      <c r="AS111" s="172" t="s">
        <v>851</v>
      </c>
      <c r="AT111" s="159"/>
      <c r="AU111" s="175" t="s">
        <v>853</v>
      </c>
      <c r="AV111" s="73">
        <v>66003900</v>
      </c>
      <c r="AW111" s="326"/>
      <c r="BE111" s="175"/>
    </row>
    <row r="112" spans="1:57" ht="84">
      <c r="A112" s="118">
        <v>3</v>
      </c>
      <c r="B112" s="109" t="s">
        <v>855</v>
      </c>
      <c r="C112" s="248">
        <v>10628</v>
      </c>
      <c r="D112" s="89">
        <v>37918200</v>
      </c>
      <c r="E112" s="74">
        <v>32960000</v>
      </c>
      <c r="F112" s="249"/>
      <c r="G112" s="249"/>
      <c r="H112" s="119">
        <v>1</v>
      </c>
      <c r="I112" s="250" t="s">
        <v>121</v>
      </c>
      <c r="J112" s="166">
        <v>2563</v>
      </c>
      <c r="K112" s="167">
        <v>2565</v>
      </c>
      <c r="L112" s="251">
        <v>242714</v>
      </c>
      <c r="M112" s="69"/>
      <c r="N112" s="69"/>
      <c r="O112" s="76"/>
      <c r="P112" s="76"/>
      <c r="Q112" s="76"/>
      <c r="R112" s="76"/>
      <c r="S112" s="121"/>
      <c r="T112" s="121"/>
      <c r="U112" s="73">
        <v>3791900</v>
      </c>
      <c r="V112" s="72">
        <f t="shared" si="16"/>
        <v>0</v>
      </c>
      <c r="W112" s="89">
        <v>20856300</v>
      </c>
      <c r="X112" s="74">
        <v>8311800</v>
      </c>
      <c r="Y112" s="73"/>
      <c r="Z112" s="75">
        <v>0</v>
      </c>
      <c r="AA112" s="75"/>
      <c r="AB112" s="75"/>
      <c r="AC112" s="76" t="e">
        <f>+M112+N112+O112+P112+Q112+R112+S112+T112+U112+W112+X112+#REF!+Z112+AD112</f>
        <v>#REF!</v>
      </c>
      <c r="AD112" s="145"/>
      <c r="AE112" s="123"/>
      <c r="AF112" s="118"/>
      <c r="AG112" s="248" t="s">
        <v>357</v>
      </c>
      <c r="AH112" s="248" t="s">
        <v>355</v>
      </c>
      <c r="AI112" s="248" t="s">
        <v>350</v>
      </c>
      <c r="AJ112" s="248" t="s">
        <v>348</v>
      </c>
      <c r="AK112" s="173" t="s">
        <v>428</v>
      </c>
      <c r="AL112" s="173"/>
      <c r="AM112" s="248" t="s">
        <v>657</v>
      </c>
      <c r="AN112" s="66" t="s">
        <v>558</v>
      </c>
      <c r="AO112" s="218" t="s">
        <v>576</v>
      </c>
      <c r="AP112" s="165" t="s">
        <v>577</v>
      </c>
      <c r="AQ112" s="169" t="s">
        <v>578</v>
      </c>
      <c r="AR112" s="169" t="s">
        <v>428</v>
      </c>
      <c r="AS112" s="172" t="s">
        <v>854</v>
      </c>
      <c r="AT112" s="221"/>
      <c r="AU112" s="175" t="s">
        <v>856</v>
      </c>
      <c r="AV112" s="73">
        <v>3791800</v>
      </c>
      <c r="AW112" s="326"/>
      <c r="BE112" s="175"/>
    </row>
    <row r="113" spans="1:57" ht="105">
      <c r="A113" s="97">
        <v>3</v>
      </c>
      <c r="B113" s="345" t="s">
        <v>1053</v>
      </c>
      <c r="C113" s="15"/>
      <c r="D113" s="312">
        <v>580964000</v>
      </c>
      <c r="E113" s="145">
        <v>481460000</v>
      </c>
      <c r="F113" s="67">
        <v>481460000</v>
      </c>
      <c r="G113" s="67">
        <v>481460000</v>
      </c>
      <c r="H113" s="102"/>
      <c r="I113" s="15" t="s">
        <v>121</v>
      </c>
      <c r="J113" s="14">
        <v>2561</v>
      </c>
      <c r="K113" s="29">
        <v>2564</v>
      </c>
      <c r="L113" s="107">
        <v>242571</v>
      </c>
      <c r="M113" s="73"/>
      <c r="N113" s="73"/>
      <c r="O113" s="90"/>
      <c r="P113" s="88"/>
      <c r="Q113" s="73"/>
      <c r="R113" s="73"/>
      <c r="S113" s="73">
        <v>116192800</v>
      </c>
      <c r="T113" s="73">
        <v>29930400</v>
      </c>
      <c r="U113" s="346">
        <v>157437400</v>
      </c>
      <c r="V113" s="72">
        <f>SUM(M113:U113)</f>
        <v>303560600</v>
      </c>
      <c r="W113" s="347">
        <v>177899400</v>
      </c>
      <c r="X113" s="100"/>
      <c r="Y113" s="73">
        <v>0</v>
      </c>
      <c r="Z113" s="73">
        <v>0</v>
      </c>
      <c r="AA113" s="73">
        <v>0</v>
      </c>
      <c r="AB113" s="73">
        <v>0</v>
      </c>
      <c r="AC113" s="76">
        <f>V113+W113+X113+Y113+Z113+AA113+AD113+AB113</f>
        <v>481460000</v>
      </c>
      <c r="AD113" s="91"/>
      <c r="AE113" s="92"/>
      <c r="AF113" s="93"/>
      <c r="AG113" s="101" t="s">
        <v>358</v>
      </c>
      <c r="AH113" s="101" t="s">
        <v>430</v>
      </c>
      <c r="AI113" s="101" t="s">
        <v>350</v>
      </c>
      <c r="AJ113" s="101" t="s">
        <v>348</v>
      </c>
      <c r="AK113" s="12" t="s">
        <v>33</v>
      </c>
      <c r="AL113" s="11" t="s">
        <v>1042</v>
      </c>
      <c r="AM113" s="32" t="s">
        <v>526</v>
      </c>
      <c r="AN113" s="12" t="s">
        <v>558</v>
      </c>
      <c r="AO113" s="33" t="s">
        <v>624</v>
      </c>
      <c r="AP113" s="3" t="s">
        <v>574</v>
      </c>
      <c r="AQ113" s="3" t="s">
        <v>575</v>
      </c>
      <c r="AR113" s="33" t="s">
        <v>625</v>
      </c>
      <c r="AS113" s="63" t="s">
        <v>1054</v>
      </c>
      <c r="AT113" s="12"/>
      <c r="AU113" s="95"/>
      <c r="AV113" s="321"/>
      <c r="AW113" s="321" t="s">
        <v>1056</v>
      </c>
      <c r="AX113" s="319"/>
      <c r="AY113" s="319"/>
      <c r="AZ113" s="319" t="e">
        <f>AX113+AY113+#REF!</f>
        <v>#REF!</v>
      </c>
      <c r="BA113" s="319"/>
      <c r="BB113" s="96">
        <v>52960600</v>
      </c>
      <c r="BC113" s="96">
        <f>BA113+BB113</f>
        <v>52960600</v>
      </c>
      <c r="BD113" s="105" t="s">
        <v>1069</v>
      </c>
      <c r="BE113" s="95" t="s">
        <v>1055</v>
      </c>
    </row>
    <row r="114" spans="1:57" ht="84">
      <c r="A114" s="64">
        <v>4</v>
      </c>
      <c r="B114" s="65" t="s">
        <v>858</v>
      </c>
      <c r="C114" s="66" t="s">
        <v>859</v>
      </c>
      <c r="D114" s="102">
        <v>30000000</v>
      </c>
      <c r="E114" s="252"/>
      <c r="F114" s="253"/>
      <c r="G114" s="253"/>
      <c r="H114" s="70">
        <v>1</v>
      </c>
      <c r="I114" s="209" t="s">
        <v>434</v>
      </c>
      <c r="J114" s="210">
        <v>2564</v>
      </c>
      <c r="K114" s="210">
        <v>2565</v>
      </c>
      <c r="L114" s="211"/>
      <c r="M114" s="72"/>
      <c r="N114" s="72"/>
      <c r="O114" s="72"/>
      <c r="P114" s="72"/>
      <c r="Q114" s="72"/>
      <c r="R114" s="72"/>
      <c r="S114" s="72"/>
      <c r="T114" s="72"/>
      <c r="U114" s="72"/>
      <c r="V114" s="72">
        <f t="shared" si="16"/>
        <v>0</v>
      </c>
      <c r="W114" s="73">
        <v>6000000</v>
      </c>
      <c r="X114" s="74">
        <v>24000000</v>
      </c>
      <c r="Y114" s="73"/>
      <c r="Z114" s="75">
        <v>0</v>
      </c>
      <c r="AA114" s="75"/>
      <c r="AB114" s="75"/>
      <c r="AC114" s="76" t="e">
        <f>+M114+N114+O114+P114+Q114+R114+S114+T114+U114+W114+X114+#REF!+Z114+AD114</f>
        <v>#REF!</v>
      </c>
      <c r="AD114" s="212"/>
      <c r="AE114" s="212"/>
      <c r="AF114" s="213"/>
      <c r="AG114" s="214" t="s">
        <v>330</v>
      </c>
      <c r="AH114" s="214" t="s">
        <v>331</v>
      </c>
      <c r="AI114" s="214" t="s">
        <v>318</v>
      </c>
      <c r="AJ114" s="214" t="s">
        <v>318</v>
      </c>
      <c r="AK114" s="214" t="s">
        <v>33</v>
      </c>
      <c r="AL114" s="214"/>
      <c r="AM114" s="214" t="s">
        <v>534</v>
      </c>
      <c r="AN114" s="66" t="s">
        <v>558</v>
      </c>
      <c r="AO114" s="218" t="s">
        <v>624</v>
      </c>
      <c r="AP114" s="169" t="s">
        <v>584</v>
      </c>
      <c r="AQ114" s="169" t="s">
        <v>585</v>
      </c>
      <c r="AR114" s="169" t="s">
        <v>860</v>
      </c>
      <c r="AS114" s="207" t="s">
        <v>857</v>
      </c>
      <c r="AT114" s="215"/>
      <c r="AU114" s="215"/>
      <c r="AV114" s="72"/>
      <c r="AW114" s="325"/>
      <c r="BE114" s="215"/>
    </row>
    <row r="115" spans="1:57" ht="126">
      <c r="A115" s="64">
        <v>4</v>
      </c>
      <c r="B115" s="65" t="s">
        <v>862</v>
      </c>
      <c r="C115" s="66" t="s">
        <v>863</v>
      </c>
      <c r="D115" s="102">
        <v>44251100</v>
      </c>
      <c r="E115" s="102">
        <v>41800000</v>
      </c>
      <c r="F115" s="208"/>
      <c r="G115" s="208"/>
      <c r="H115" s="70">
        <v>1</v>
      </c>
      <c r="I115" s="209" t="s">
        <v>121</v>
      </c>
      <c r="J115" s="210">
        <v>2564</v>
      </c>
      <c r="K115" s="210">
        <v>2565</v>
      </c>
      <c r="L115" s="211"/>
      <c r="M115" s="72"/>
      <c r="N115" s="72"/>
      <c r="O115" s="72"/>
      <c r="P115" s="72"/>
      <c r="Q115" s="72"/>
      <c r="R115" s="72"/>
      <c r="S115" s="72"/>
      <c r="T115" s="72"/>
      <c r="U115" s="72"/>
      <c r="V115" s="72">
        <f t="shared" si="16"/>
        <v>0</v>
      </c>
      <c r="W115" s="73">
        <v>8850300</v>
      </c>
      <c r="X115" s="74">
        <v>35400800</v>
      </c>
      <c r="Y115" s="73"/>
      <c r="Z115" s="75">
        <v>0</v>
      </c>
      <c r="AA115" s="75"/>
      <c r="AB115" s="75"/>
      <c r="AC115" s="76" t="e">
        <f>+M115+N115+O115+P115+Q115+R115+S115+T115+U115+W115+X115+#REF!+Z115+AD115</f>
        <v>#REF!</v>
      </c>
      <c r="AD115" s="212"/>
      <c r="AE115" s="212"/>
      <c r="AF115" s="213"/>
      <c r="AG115" s="214" t="s">
        <v>310</v>
      </c>
      <c r="AH115" s="214" t="s">
        <v>311</v>
      </c>
      <c r="AI115" s="214" t="s">
        <v>312</v>
      </c>
      <c r="AJ115" s="214" t="s">
        <v>313</v>
      </c>
      <c r="AK115" s="214" t="s">
        <v>21</v>
      </c>
      <c r="AL115" s="214"/>
      <c r="AM115" s="214" t="s">
        <v>634</v>
      </c>
      <c r="AN115" s="66" t="s">
        <v>558</v>
      </c>
      <c r="AO115" s="169" t="s">
        <v>624</v>
      </c>
      <c r="AP115" s="165" t="s">
        <v>574</v>
      </c>
      <c r="AQ115" s="169" t="s">
        <v>575</v>
      </c>
      <c r="AR115" s="169" t="s">
        <v>625</v>
      </c>
      <c r="AS115" s="207" t="s">
        <v>861</v>
      </c>
      <c r="AT115" s="215"/>
      <c r="AU115" s="215"/>
      <c r="AV115" s="72"/>
      <c r="AW115" s="325"/>
      <c r="BE115" s="215"/>
    </row>
    <row r="116" spans="1:57" ht="63">
      <c r="A116" s="64">
        <v>4</v>
      </c>
      <c r="B116" s="65" t="s">
        <v>865</v>
      </c>
      <c r="C116" s="66">
        <v>11095</v>
      </c>
      <c r="D116" s="102">
        <v>25200000</v>
      </c>
      <c r="E116" s="252"/>
      <c r="F116" s="253"/>
      <c r="G116" s="253"/>
      <c r="H116" s="70">
        <v>1</v>
      </c>
      <c r="I116" s="209" t="s">
        <v>121</v>
      </c>
      <c r="J116" s="210">
        <v>2564</v>
      </c>
      <c r="K116" s="210">
        <v>2565</v>
      </c>
      <c r="L116" s="211"/>
      <c r="M116" s="72"/>
      <c r="N116" s="72"/>
      <c r="O116" s="72"/>
      <c r="P116" s="72"/>
      <c r="Q116" s="72"/>
      <c r="R116" s="72"/>
      <c r="S116" s="72"/>
      <c r="T116" s="72"/>
      <c r="U116" s="72"/>
      <c r="V116" s="72">
        <f t="shared" si="16"/>
        <v>0</v>
      </c>
      <c r="W116" s="73">
        <v>5040000</v>
      </c>
      <c r="X116" s="74">
        <v>20160000</v>
      </c>
      <c r="Y116" s="73"/>
      <c r="Z116" s="75">
        <v>0</v>
      </c>
      <c r="AA116" s="75"/>
      <c r="AB116" s="75"/>
      <c r="AC116" s="76" t="e">
        <f>+M116+N116+O116+P116+Q116+R116+S116+T116+U116+W116+X116+#REF!+Z116+AD116</f>
        <v>#REF!</v>
      </c>
      <c r="AD116" s="212"/>
      <c r="AE116" s="212"/>
      <c r="AF116" s="213"/>
      <c r="AG116" s="214" t="s">
        <v>338</v>
      </c>
      <c r="AH116" s="214" t="s">
        <v>324</v>
      </c>
      <c r="AI116" s="214" t="s">
        <v>324</v>
      </c>
      <c r="AJ116" s="214" t="s">
        <v>318</v>
      </c>
      <c r="AK116" s="214" t="s">
        <v>17</v>
      </c>
      <c r="AL116" s="214"/>
      <c r="AM116" s="254" t="s">
        <v>634</v>
      </c>
      <c r="AN116" s="66" t="s">
        <v>558</v>
      </c>
      <c r="AO116" s="169" t="s">
        <v>624</v>
      </c>
      <c r="AP116" s="165" t="s">
        <v>574</v>
      </c>
      <c r="AQ116" s="169" t="s">
        <v>575</v>
      </c>
      <c r="AR116" s="169" t="s">
        <v>625</v>
      </c>
      <c r="AS116" s="207" t="s">
        <v>864</v>
      </c>
      <c r="AT116" s="215"/>
      <c r="AU116" s="215"/>
      <c r="AV116" s="72"/>
      <c r="AW116" s="325"/>
      <c r="BE116" s="215"/>
    </row>
    <row r="117" spans="1:57" ht="84">
      <c r="A117" s="118">
        <v>4</v>
      </c>
      <c r="B117" s="109" t="s">
        <v>867</v>
      </c>
      <c r="C117" s="66"/>
      <c r="D117" s="164">
        <v>752105500</v>
      </c>
      <c r="E117" s="90">
        <v>623000000</v>
      </c>
      <c r="F117" s="234"/>
      <c r="G117" s="234"/>
      <c r="H117" s="119">
        <v>1</v>
      </c>
      <c r="I117" s="165" t="s">
        <v>121</v>
      </c>
      <c r="J117" s="255">
        <v>2561</v>
      </c>
      <c r="K117" s="167">
        <v>2565</v>
      </c>
      <c r="L117" s="168">
        <v>242724</v>
      </c>
      <c r="M117" s="73"/>
      <c r="N117" s="73"/>
      <c r="O117" s="73"/>
      <c r="P117" s="73"/>
      <c r="Q117" s="73"/>
      <c r="R117" s="74"/>
      <c r="S117" s="74">
        <v>150421100</v>
      </c>
      <c r="T117" s="89">
        <v>17298400</v>
      </c>
      <c r="U117" s="120">
        <v>86360900</v>
      </c>
      <c r="V117" s="72">
        <f t="shared" si="16"/>
        <v>167719500</v>
      </c>
      <c r="W117" s="89">
        <v>170867900</v>
      </c>
      <c r="X117" s="74">
        <v>198051700</v>
      </c>
      <c r="Y117" s="73"/>
      <c r="Z117" s="75">
        <v>0</v>
      </c>
      <c r="AA117" s="75"/>
      <c r="AB117" s="75"/>
      <c r="AC117" s="76" t="e">
        <f>+M117+N117+O117+P117+Q117+R117+S117+T117+U117+W117+X117+#REF!+Z117+AD117</f>
        <v>#REF!</v>
      </c>
      <c r="AD117" s="256"/>
      <c r="AE117" s="257"/>
      <c r="AF117" s="129" t="s">
        <v>764</v>
      </c>
      <c r="AG117" s="66" t="s">
        <v>334</v>
      </c>
      <c r="AH117" s="66" t="s">
        <v>327</v>
      </c>
      <c r="AI117" s="66" t="s">
        <v>319</v>
      </c>
      <c r="AJ117" s="66" t="s">
        <v>313</v>
      </c>
      <c r="AK117" s="66" t="s">
        <v>28</v>
      </c>
      <c r="AL117" s="66"/>
      <c r="AM117" s="66" t="s">
        <v>429</v>
      </c>
      <c r="AN117" s="66" t="s">
        <v>558</v>
      </c>
      <c r="AO117" s="169" t="s">
        <v>624</v>
      </c>
      <c r="AP117" s="165" t="s">
        <v>574</v>
      </c>
      <c r="AQ117" s="169" t="s">
        <v>575</v>
      </c>
      <c r="AR117" s="169" t="s">
        <v>625</v>
      </c>
      <c r="AS117" s="163" t="s">
        <v>866</v>
      </c>
      <c r="AT117" s="221" t="s">
        <v>868</v>
      </c>
      <c r="AU117" s="258"/>
      <c r="AV117" s="73"/>
      <c r="AW117" s="326"/>
      <c r="BE117" s="258"/>
    </row>
    <row r="118" spans="1:57" ht="63">
      <c r="A118" s="259">
        <v>4</v>
      </c>
      <c r="B118" s="159" t="s">
        <v>870</v>
      </c>
      <c r="C118" s="159"/>
      <c r="D118" s="73">
        <v>91195000</v>
      </c>
      <c r="E118" s="86">
        <v>91195000</v>
      </c>
      <c r="F118" s="223"/>
      <c r="G118" s="223"/>
      <c r="H118" s="131">
        <v>1</v>
      </c>
      <c r="I118" s="165" t="s">
        <v>121</v>
      </c>
      <c r="J118" s="260">
        <v>2561</v>
      </c>
      <c r="K118" s="167">
        <v>2565</v>
      </c>
      <c r="L118" s="174">
        <v>242225</v>
      </c>
      <c r="M118" s="73"/>
      <c r="N118" s="161"/>
      <c r="O118" s="161"/>
      <c r="P118" s="161"/>
      <c r="Q118" s="161"/>
      <c r="R118" s="161"/>
      <c r="S118" s="73">
        <v>21120300</v>
      </c>
      <c r="T118" s="88">
        <v>32137600</v>
      </c>
      <c r="U118" s="120">
        <v>37937100</v>
      </c>
      <c r="V118" s="72">
        <f t="shared" si="16"/>
        <v>53257900</v>
      </c>
      <c r="W118" s="89"/>
      <c r="X118" s="74">
        <v>38393200</v>
      </c>
      <c r="Y118" s="73"/>
      <c r="Z118" s="75">
        <v>0</v>
      </c>
      <c r="AA118" s="75"/>
      <c r="AB118" s="75"/>
      <c r="AC118" s="76" t="e">
        <f>+M118+N118+O118+P118+Q118+R118+S118+T118+U118+W118+X118+#REF!+Z118+AD118</f>
        <v>#REF!</v>
      </c>
      <c r="AD118" s="145"/>
      <c r="AE118" s="123"/>
      <c r="AF118" s="129"/>
      <c r="AG118" s="260" t="s">
        <v>536</v>
      </c>
      <c r="AH118" s="66" t="s">
        <v>323</v>
      </c>
      <c r="AI118" s="66" t="s">
        <v>317</v>
      </c>
      <c r="AJ118" s="260" t="s">
        <v>316</v>
      </c>
      <c r="AK118" s="66" t="s">
        <v>21</v>
      </c>
      <c r="AL118" s="66"/>
      <c r="AM118" s="66" t="s">
        <v>631</v>
      </c>
      <c r="AN118" s="66" t="s">
        <v>558</v>
      </c>
      <c r="AO118" s="169" t="s">
        <v>624</v>
      </c>
      <c r="AP118" s="165" t="s">
        <v>574</v>
      </c>
      <c r="AQ118" s="169" t="s">
        <v>575</v>
      </c>
      <c r="AR118" s="169" t="s">
        <v>625</v>
      </c>
      <c r="AS118" s="172" t="s">
        <v>869</v>
      </c>
      <c r="AT118" s="170"/>
      <c r="AU118" s="171" t="s">
        <v>682</v>
      </c>
      <c r="AV118" s="73"/>
      <c r="AW118" s="326"/>
      <c r="BE118" s="171"/>
    </row>
    <row r="119" spans="1:57" ht="126">
      <c r="A119" s="64">
        <v>5</v>
      </c>
      <c r="B119" s="65" t="s">
        <v>872</v>
      </c>
      <c r="C119" s="66" t="s">
        <v>863</v>
      </c>
      <c r="D119" s="102">
        <v>44251100</v>
      </c>
      <c r="E119" s="102">
        <v>38675700</v>
      </c>
      <c r="F119" s="208"/>
      <c r="G119" s="208"/>
      <c r="H119" s="70">
        <v>1</v>
      </c>
      <c r="I119" s="209" t="s">
        <v>121</v>
      </c>
      <c r="J119" s="210">
        <v>2564</v>
      </c>
      <c r="K119" s="210">
        <v>2565</v>
      </c>
      <c r="L119" s="211"/>
      <c r="M119" s="72"/>
      <c r="N119" s="72"/>
      <c r="O119" s="72"/>
      <c r="P119" s="72"/>
      <c r="Q119" s="72"/>
      <c r="R119" s="72"/>
      <c r="S119" s="72"/>
      <c r="T119" s="72"/>
      <c r="U119" s="72"/>
      <c r="V119" s="72">
        <f t="shared" si="16"/>
        <v>0</v>
      </c>
      <c r="W119" s="73">
        <v>8850300</v>
      </c>
      <c r="X119" s="74">
        <v>35400800</v>
      </c>
      <c r="Y119" s="73"/>
      <c r="Z119" s="75">
        <v>0</v>
      </c>
      <c r="AA119" s="75"/>
      <c r="AB119" s="75"/>
      <c r="AC119" s="76" t="e">
        <f>+M119+N119+O119+P119+Q119+R119+S119+T119+U119+W119+X119+#REF!+Z119+AD119</f>
        <v>#REF!</v>
      </c>
      <c r="AD119" s="212"/>
      <c r="AE119" s="212"/>
      <c r="AF119" s="213"/>
      <c r="AG119" s="214" t="s">
        <v>873</v>
      </c>
      <c r="AH119" s="214" t="s">
        <v>181</v>
      </c>
      <c r="AI119" s="214" t="s">
        <v>181</v>
      </c>
      <c r="AJ119" s="214" t="s">
        <v>279</v>
      </c>
      <c r="AK119" s="214" t="s">
        <v>21</v>
      </c>
      <c r="AL119" s="214"/>
      <c r="AM119" s="214" t="s">
        <v>634</v>
      </c>
      <c r="AN119" s="66" t="s">
        <v>558</v>
      </c>
      <c r="AO119" s="169" t="s">
        <v>624</v>
      </c>
      <c r="AP119" s="165" t="s">
        <v>574</v>
      </c>
      <c r="AQ119" s="169" t="s">
        <v>575</v>
      </c>
      <c r="AR119" s="169" t="s">
        <v>625</v>
      </c>
      <c r="AS119" s="207" t="s">
        <v>871</v>
      </c>
      <c r="AT119" s="215"/>
      <c r="AU119" s="215"/>
      <c r="AV119" s="72"/>
      <c r="AW119" s="325"/>
      <c r="BE119" s="215"/>
    </row>
    <row r="120" spans="1:57" ht="63">
      <c r="A120" s="118">
        <v>5</v>
      </c>
      <c r="B120" s="109" t="s">
        <v>875</v>
      </c>
      <c r="C120" s="66"/>
      <c r="D120" s="164">
        <v>835672500</v>
      </c>
      <c r="E120" s="90">
        <v>674888800</v>
      </c>
      <c r="F120" s="234"/>
      <c r="G120" s="234"/>
      <c r="H120" s="119">
        <v>1</v>
      </c>
      <c r="I120" s="165" t="s">
        <v>121</v>
      </c>
      <c r="J120" s="255">
        <v>2561</v>
      </c>
      <c r="K120" s="167">
        <v>2565</v>
      </c>
      <c r="L120" s="168">
        <v>242905</v>
      </c>
      <c r="M120" s="73"/>
      <c r="N120" s="73"/>
      <c r="O120" s="73"/>
      <c r="P120" s="73"/>
      <c r="Q120" s="73"/>
      <c r="R120" s="73"/>
      <c r="S120" s="73">
        <v>167134500</v>
      </c>
      <c r="T120" s="89"/>
      <c r="U120" s="120">
        <v>68401700</v>
      </c>
      <c r="V120" s="72">
        <f t="shared" si="16"/>
        <v>167134500</v>
      </c>
      <c r="W120" s="89">
        <v>94484500</v>
      </c>
      <c r="X120" s="74">
        <v>344868100</v>
      </c>
      <c r="Y120" s="73"/>
      <c r="Z120" s="75">
        <v>0</v>
      </c>
      <c r="AA120" s="75"/>
      <c r="AB120" s="75"/>
      <c r="AC120" s="76" t="e">
        <f>+M120+N120+O120+P120+Q120+R120+S120+T120+U120+W120+X120+#REF!+Z120+AD120</f>
        <v>#REF!</v>
      </c>
      <c r="AD120" s="122"/>
      <c r="AE120" s="123"/>
      <c r="AF120" s="129" t="s">
        <v>764</v>
      </c>
      <c r="AG120" s="66" t="s">
        <v>287</v>
      </c>
      <c r="AH120" s="232" t="s">
        <v>254</v>
      </c>
      <c r="AI120" s="232" t="s">
        <v>269</v>
      </c>
      <c r="AJ120" s="66" t="s">
        <v>259</v>
      </c>
      <c r="AK120" s="66" t="s">
        <v>33</v>
      </c>
      <c r="AL120" s="66"/>
      <c r="AM120" s="66" t="s">
        <v>623</v>
      </c>
      <c r="AN120" s="66" t="s">
        <v>558</v>
      </c>
      <c r="AO120" s="169" t="s">
        <v>624</v>
      </c>
      <c r="AP120" s="165" t="s">
        <v>574</v>
      </c>
      <c r="AQ120" s="169" t="s">
        <v>575</v>
      </c>
      <c r="AR120" s="169" t="s">
        <v>625</v>
      </c>
      <c r="AS120" s="163" t="s">
        <v>874</v>
      </c>
      <c r="AT120" s="170"/>
      <c r="AU120" s="261"/>
      <c r="AV120" s="73"/>
      <c r="AW120" s="326"/>
      <c r="BE120" s="261"/>
    </row>
    <row r="121" spans="1:57" ht="63">
      <c r="A121" s="84">
        <v>5</v>
      </c>
      <c r="B121" s="109" t="s">
        <v>877</v>
      </c>
      <c r="C121" s="66">
        <v>10725</v>
      </c>
      <c r="D121" s="106">
        <v>74371400</v>
      </c>
      <c r="E121" s="67">
        <v>64400000</v>
      </c>
      <c r="F121" s="262"/>
      <c r="G121" s="262"/>
      <c r="H121" s="102">
        <v>1</v>
      </c>
      <c r="I121" s="224" t="s">
        <v>121</v>
      </c>
      <c r="J121" s="167">
        <v>2563</v>
      </c>
      <c r="K121" s="167">
        <v>2565</v>
      </c>
      <c r="L121" s="225">
        <v>242784</v>
      </c>
      <c r="M121" s="73"/>
      <c r="N121" s="73"/>
      <c r="O121" s="73"/>
      <c r="P121" s="88"/>
      <c r="Q121" s="73"/>
      <c r="R121" s="73"/>
      <c r="S121" s="73"/>
      <c r="T121" s="73"/>
      <c r="U121" s="73">
        <v>3718700</v>
      </c>
      <c r="V121" s="72">
        <f t="shared" si="16"/>
        <v>0</v>
      </c>
      <c r="W121" s="89">
        <v>14874300</v>
      </c>
      <c r="X121" s="74">
        <v>45807000</v>
      </c>
      <c r="Y121" s="73"/>
      <c r="Z121" s="75">
        <v>0</v>
      </c>
      <c r="AA121" s="75"/>
      <c r="AB121" s="75"/>
      <c r="AC121" s="76" t="e">
        <f>+M121+N121+O121+P121+Q121+R121+S121+T121+U121+W121+X121+#REF!+Z121+AD121</f>
        <v>#REF!</v>
      </c>
      <c r="AD121" s="91"/>
      <c r="AE121" s="226"/>
      <c r="AF121" s="93"/>
      <c r="AG121" s="159" t="s">
        <v>289</v>
      </c>
      <c r="AH121" s="159" t="s">
        <v>260</v>
      </c>
      <c r="AI121" s="159" t="s">
        <v>260</v>
      </c>
      <c r="AJ121" s="159" t="s">
        <v>259</v>
      </c>
      <c r="AK121" s="167" t="s">
        <v>29</v>
      </c>
      <c r="AL121" s="167"/>
      <c r="AM121" s="227" t="s">
        <v>634</v>
      </c>
      <c r="AN121" s="66" t="s">
        <v>558</v>
      </c>
      <c r="AO121" s="169" t="s">
        <v>624</v>
      </c>
      <c r="AP121" s="165" t="s">
        <v>574</v>
      </c>
      <c r="AQ121" s="169" t="s">
        <v>575</v>
      </c>
      <c r="AR121" s="169" t="s">
        <v>625</v>
      </c>
      <c r="AS121" s="172" t="s">
        <v>876</v>
      </c>
      <c r="AT121" s="159"/>
      <c r="AU121" s="175" t="s">
        <v>878</v>
      </c>
      <c r="AV121" s="73">
        <v>11155600</v>
      </c>
      <c r="AW121" s="326"/>
      <c r="BE121" s="175"/>
    </row>
    <row r="122" spans="1:57" ht="63">
      <c r="A122" s="84">
        <v>5</v>
      </c>
      <c r="B122" s="109" t="s">
        <v>880</v>
      </c>
      <c r="C122" s="66">
        <v>10153</v>
      </c>
      <c r="D122" s="106">
        <v>74682500</v>
      </c>
      <c r="E122" s="67">
        <v>74500000</v>
      </c>
      <c r="F122" s="262"/>
      <c r="G122" s="262"/>
      <c r="H122" s="102">
        <v>1</v>
      </c>
      <c r="I122" s="224" t="s">
        <v>121</v>
      </c>
      <c r="J122" s="167">
        <v>2563</v>
      </c>
      <c r="K122" s="167">
        <v>2565</v>
      </c>
      <c r="L122" s="225">
        <v>242827</v>
      </c>
      <c r="M122" s="73"/>
      <c r="N122" s="73"/>
      <c r="O122" s="73"/>
      <c r="P122" s="88"/>
      <c r="Q122" s="73"/>
      <c r="R122" s="73"/>
      <c r="S122" s="73"/>
      <c r="T122" s="73"/>
      <c r="U122" s="73">
        <v>4107600</v>
      </c>
      <c r="V122" s="72">
        <f t="shared" si="16"/>
        <v>0</v>
      </c>
      <c r="W122" s="89">
        <v>11955500</v>
      </c>
      <c r="X122" s="74">
        <v>58436900</v>
      </c>
      <c r="Y122" s="73"/>
      <c r="Z122" s="75">
        <v>0</v>
      </c>
      <c r="AA122" s="75"/>
      <c r="AB122" s="75"/>
      <c r="AC122" s="76" t="e">
        <f>+M122+N122+O122+P122+Q122+R122+S122+T122+U122+W122+X122+#REF!+Z122+AD122</f>
        <v>#REF!</v>
      </c>
      <c r="AD122" s="91"/>
      <c r="AE122" s="226"/>
      <c r="AF122" s="93"/>
      <c r="AG122" s="159" t="s">
        <v>283</v>
      </c>
      <c r="AH122" s="159" t="s">
        <v>278</v>
      </c>
      <c r="AI122" s="159" t="s">
        <v>274</v>
      </c>
      <c r="AJ122" s="159" t="s">
        <v>262</v>
      </c>
      <c r="AK122" s="167" t="s">
        <v>28</v>
      </c>
      <c r="AL122" s="167"/>
      <c r="AM122" s="227" t="s">
        <v>427</v>
      </c>
      <c r="AN122" s="66" t="s">
        <v>558</v>
      </c>
      <c r="AO122" s="169" t="s">
        <v>624</v>
      </c>
      <c r="AP122" s="165" t="s">
        <v>574</v>
      </c>
      <c r="AQ122" s="169" t="s">
        <v>575</v>
      </c>
      <c r="AR122" s="169" t="s">
        <v>625</v>
      </c>
      <c r="AS122" s="172" t="s">
        <v>879</v>
      </c>
      <c r="AT122" s="159"/>
      <c r="AU122" s="175" t="s">
        <v>881</v>
      </c>
      <c r="AV122" s="73">
        <v>10828900</v>
      </c>
      <c r="AW122" s="326"/>
      <c r="BE122" s="175"/>
    </row>
    <row r="123" spans="1:57" ht="63">
      <c r="A123" s="84">
        <v>5</v>
      </c>
      <c r="B123" s="109" t="s">
        <v>883</v>
      </c>
      <c r="C123" s="66">
        <v>10944</v>
      </c>
      <c r="D123" s="106">
        <v>104510400</v>
      </c>
      <c r="E123" s="67">
        <v>84000000</v>
      </c>
      <c r="F123" s="262"/>
      <c r="G123" s="262"/>
      <c r="H123" s="102">
        <v>1</v>
      </c>
      <c r="I123" s="224" t="s">
        <v>121</v>
      </c>
      <c r="J123" s="167">
        <v>2563</v>
      </c>
      <c r="K123" s="167">
        <v>2565</v>
      </c>
      <c r="L123" s="225">
        <v>243087</v>
      </c>
      <c r="M123" s="73"/>
      <c r="N123" s="73"/>
      <c r="O123" s="73"/>
      <c r="P123" s="88"/>
      <c r="Q123" s="73"/>
      <c r="R123" s="73"/>
      <c r="S123" s="73"/>
      <c r="T123" s="73"/>
      <c r="U123" s="73">
        <v>5225600</v>
      </c>
      <c r="V123" s="72">
        <f t="shared" si="16"/>
        <v>0</v>
      </c>
      <c r="W123" s="89">
        <v>20902100</v>
      </c>
      <c r="X123" s="74">
        <v>57872300</v>
      </c>
      <c r="Y123" s="73"/>
      <c r="Z123" s="75">
        <v>0</v>
      </c>
      <c r="AA123" s="75"/>
      <c r="AB123" s="75"/>
      <c r="AC123" s="76" t="e">
        <f>+M123+N123+O123+P123+Q123+R123+S123+T123+U123+W123+X123+#REF!+Z123+AD123</f>
        <v>#REF!</v>
      </c>
      <c r="AD123" s="91"/>
      <c r="AE123" s="226"/>
      <c r="AF123" s="93"/>
      <c r="AG123" s="159" t="s">
        <v>296</v>
      </c>
      <c r="AH123" s="159" t="s">
        <v>292</v>
      </c>
      <c r="AI123" s="159" t="s">
        <v>281</v>
      </c>
      <c r="AJ123" s="159" t="s">
        <v>265</v>
      </c>
      <c r="AK123" s="167" t="s">
        <v>21</v>
      </c>
      <c r="AL123" s="167"/>
      <c r="AM123" s="227" t="s">
        <v>631</v>
      </c>
      <c r="AN123" s="66" t="s">
        <v>558</v>
      </c>
      <c r="AO123" s="169" t="s">
        <v>624</v>
      </c>
      <c r="AP123" s="165" t="s">
        <v>574</v>
      </c>
      <c r="AQ123" s="169" t="s">
        <v>575</v>
      </c>
      <c r="AR123" s="169" t="s">
        <v>625</v>
      </c>
      <c r="AS123" s="172" t="s">
        <v>882</v>
      </c>
      <c r="AT123" s="159"/>
      <c r="AU123" s="175" t="s">
        <v>884</v>
      </c>
      <c r="AV123" s="73">
        <v>15676500</v>
      </c>
      <c r="AW123" s="326"/>
      <c r="BE123" s="175"/>
    </row>
    <row r="124" spans="1:57" ht="84">
      <c r="A124" s="118">
        <v>5</v>
      </c>
      <c r="B124" s="232" t="s">
        <v>886</v>
      </c>
      <c r="C124" s="248">
        <v>10876</v>
      </c>
      <c r="D124" s="89">
        <v>37634500</v>
      </c>
      <c r="E124" s="73">
        <v>36580000</v>
      </c>
      <c r="F124" s="264"/>
      <c r="G124" s="264"/>
      <c r="H124" s="119">
        <v>1</v>
      </c>
      <c r="I124" s="230" t="s">
        <v>121</v>
      </c>
      <c r="J124" s="166">
        <v>2563</v>
      </c>
      <c r="K124" s="167">
        <v>2565</v>
      </c>
      <c r="L124" s="225">
        <v>242873</v>
      </c>
      <c r="M124" s="73"/>
      <c r="N124" s="73"/>
      <c r="O124" s="73"/>
      <c r="P124" s="73"/>
      <c r="Q124" s="73"/>
      <c r="R124" s="73"/>
      <c r="S124" s="73"/>
      <c r="T124" s="73"/>
      <c r="U124" s="73">
        <v>1881800</v>
      </c>
      <c r="V124" s="72">
        <f t="shared" si="16"/>
        <v>0</v>
      </c>
      <c r="W124" s="89">
        <v>15054100</v>
      </c>
      <c r="X124" s="74">
        <v>19644100</v>
      </c>
      <c r="Y124" s="73"/>
      <c r="Z124" s="75">
        <v>0</v>
      </c>
      <c r="AA124" s="75"/>
      <c r="AB124" s="75"/>
      <c r="AC124" s="76" t="e">
        <f>+M124+N124+O124+P124+Q124+R124+S124+T124+U124+W124+X124+#REF!+Z124+AD124</f>
        <v>#REF!</v>
      </c>
      <c r="AD124" s="122"/>
      <c r="AE124" s="123"/>
      <c r="AF124" s="118"/>
      <c r="AG124" s="232" t="s">
        <v>306</v>
      </c>
      <c r="AH124" s="232" t="s">
        <v>282</v>
      </c>
      <c r="AI124" s="232" t="s">
        <v>266</v>
      </c>
      <c r="AJ124" s="233" t="s">
        <v>261</v>
      </c>
      <c r="AK124" s="166" t="s">
        <v>428</v>
      </c>
      <c r="AL124" s="166"/>
      <c r="AM124" s="166" t="s">
        <v>657</v>
      </c>
      <c r="AN124" s="66" t="s">
        <v>558</v>
      </c>
      <c r="AO124" s="218" t="s">
        <v>576</v>
      </c>
      <c r="AP124" s="165" t="s">
        <v>577</v>
      </c>
      <c r="AQ124" s="169" t="s">
        <v>578</v>
      </c>
      <c r="AR124" s="169" t="s">
        <v>428</v>
      </c>
      <c r="AS124" s="263" t="s">
        <v>885</v>
      </c>
      <c r="AT124" s="233"/>
      <c r="AU124" s="175" t="s">
        <v>887</v>
      </c>
      <c r="AV124" s="73">
        <v>5645100</v>
      </c>
      <c r="AW124" s="326"/>
      <c r="BE124" s="175"/>
    </row>
    <row r="125" spans="1:57" ht="63">
      <c r="A125" s="129">
        <v>5</v>
      </c>
      <c r="B125" s="238" t="s">
        <v>889</v>
      </c>
      <c r="C125" s="248">
        <v>10946</v>
      </c>
      <c r="D125" s="89">
        <v>67672800</v>
      </c>
      <c r="E125" s="89">
        <v>57200000</v>
      </c>
      <c r="F125" s="265"/>
      <c r="G125" s="265"/>
      <c r="H125" s="131">
        <v>1</v>
      </c>
      <c r="I125" s="230" t="s">
        <v>121</v>
      </c>
      <c r="J125" s="255">
        <v>2563</v>
      </c>
      <c r="K125" s="167">
        <v>2565</v>
      </c>
      <c r="L125" s="225">
        <v>242890</v>
      </c>
      <c r="M125" s="89"/>
      <c r="N125" s="89"/>
      <c r="O125" s="89"/>
      <c r="P125" s="89"/>
      <c r="Q125" s="89"/>
      <c r="R125" s="89"/>
      <c r="S125" s="89"/>
      <c r="T125" s="73"/>
      <c r="U125" s="73">
        <v>3722100</v>
      </c>
      <c r="V125" s="72">
        <f t="shared" si="16"/>
        <v>0</v>
      </c>
      <c r="W125" s="89">
        <v>25000000</v>
      </c>
      <c r="X125" s="74">
        <v>28477900</v>
      </c>
      <c r="Y125" s="73"/>
      <c r="Z125" s="75">
        <v>0</v>
      </c>
      <c r="AA125" s="75"/>
      <c r="AB125" s="75"/>
      <c r="AC125" s="76" t="e">
        <f>+M125+N125+O125+P125+Q125+R125+S125+T125+U125+W125+X125+#REF!+Z125+AD125</f>
        <v>#REF!</v>
      </c>
      <c r="AD125" s="266"/>
      <c r="AE125" s="118"/>
      <c r="AF125" s="118"/>
      <c r="AG125" s="267" t="s">
        <v>305</v>
      </c>
      <c r="AH125" s="267" t="s">
        <v>268</v>
      </c>
      <c r="AI125" s="267" t="s">
        <v>268</v>
      </c>
      <c r="AJ125" s="268" t="s">
        <v>259</v>
      </c>
      <c r="AK125" s="66" t="s">
        <v>16</v>
      </c>
      <c r="AL125" s="66"/>
      <c r="AM125" s="166" t="s">
        <v>523</v>
      </c>
      <c r="AN125" s="66" t="s">
        <v>558</v>
      </c>
      <c r="AO125" s="218" t="s">
        <v>624</v>
      </c>
      <c r="AP125" s="165" t="s">
        <v>579</v>
      </c>
      <c r="AQ125" s="169" t="s">
        <v>580</v>
      </c>
      <c r="AR125" s="169" t="s">
        <v>153</v>
      </c>
      <c r="AS125" s="263" t="s">
        <v>888</v>
      </c>
      <c r="AT125" s="221"/>
      <c r="AU125" s="175" t="s">
        <v>890</v>
      </c>
      <c r="AV125" s="73">
        <v>9812500</v>
      </c>
      <c r="AW125" s="326"/>
      <c r="BE125" s="175"/>
    </row>
    <row r="126" spans="1:57" ht="63">
      <c r="A126" s="118">
        <v>5</v>
      </c>
      <c r="B126" s="238" t="s">
        <v>892</v>
      </c>
      <c r="C126" s="166"/>
      <c r="D126" s="76">
        <v>87000000</v>
      </c>
      <c r="E126" s="89">
        <v>87000000</v>
      </c>
      <c r="F126" s="265"/>
      <c r="G126" s="265"/>
      <c r="H126" s="119">
        <v>1</v>
      </c>
      <c r="I126" s="250" t="s">
        <v>121</v>
      </c>
      <c r="J126" s="166">
        <v>2560</v>
      </c>
      <c r="K126" s="167">
        <v>2565</v>
      </c>
      <c r="L126" s="168">
        <v>243009</v>
      </c>
      <c r="M126" s="161"/>
      <c r="N126" s="161"/>
      <c r="O126" s="161"/>
      <c r="P126" s="161"/>
      <c r="Q126" s="161"/>
      <c r="R126" s="73">
        <v>15618800</v>
      </c>
      <c r="S126" s="73">
        <v>27056000</v>
      </c>
      <c r="T126" s="73">
        <v>32909200</v>
      </c>
      <c r="U126" s="120"/>
      <c r="V126" s="72">
        <f t="shared" si="16"/>
        <v>75584000</v>
      </c>
      <c r="W126" s="89">
        <v>11416000</v>
      </c>
      <c r="X126" s="74">
        <v>22304900</v>
      </c>
      <c r="Y126" s="73"/>
      <c r="Z126" s="75">
        <v>0</v>
      </c>
      <c r="AA126" s="75"/>
      <c r="AB126" s="75"/>
      <c r="AC126" s="76" t="e">
        <f>+M126+N126+O126+P126+Q126+R126+S126+T126+U126+W126+X126+#REF!+Z126+AD126</f>
        <v>#REF!</v>
      </c>
      <c r="AD126" s="270"/>
      <c r="AE126" s="270"/>
      <c r="AF126" s="271"/>
      <c r="AG126" s="233" t="s">
        <v>294</v>
      </c>
      <c r="AH126" s="233" t="s">
        <v>295</v>
      </c>
      <c r="AI126" s="233" t="s">
        <v>295</v>
      </c>
      <c r="AJ126" s="233" t="s">
        <v>263</v>
      </c>
      <c r="AK126" s="248" t="s">
        <v>16</v>
      </c>
      <c r="AL126" s="248"/>
      <c r="AM126" s="66" t="s">
        <v>893</v>
      </c>
      <c r="AN126" s="66" t="s">
        <v>558</v>
      </c>
      <c r="AO126" s="169" t="s">
        <v>624</v>
      </c>
      <c r="AP126" s="165" t="s">
        <v>574</v>
      </c>
      <c r="AQ126" s="169" t="s">
        <v>575</v>
      </c>
      <c r="AR126" s="169" t="s">
        <v>625</v>
      </c>
      <c r="AS126" s="269" t="s">
        <v>891</v>
      </c>
      <c r="AT126" s="271"/>
      <c r="AU126" s="171" t="s">
        <v>682</v>
      </c>
      <c r="AV126" s="73"/>
      <c r="AW126" s="326"/>
      <c r="BE126" s="171"/>
    </row>
    <row r="127" spans="1:57" ht="84">
      <c r="A127" s="259">
        <v>5</v>
      </c>
      <c r="B127" s="159" t="s">
        <v>895</v>
      </c>
      <c r="C127" s="159"/>
      <c r="D127" s="73">
        <v>73170800</v>
      </c>
      <c r="E127" s="89">
        <v>70700000</v>
      </c>
      <c r="F127" s="265"/>
      <c r="G127" s="265"/>
      <c r="H127" s="131">
        <v>1</v>
      </c>
      <c r="I127" s="165" t="s">
        <v>121</v>
      </c>
      <c r="J127" s="260">
        <v>2560</v>
      </c>
      <c r="K127" s="167">
        <v>2565</v>
      </c>
      <c r="L127" s="174">
        <v>241851</v>
      </c>
      <c r="M127" s="73"/>
      <c r="N127" s="161"/>
      <c r="O127" s="161"/>
      <c r="P127" s="161"/>
      <c r="Q127" s="161"/>
      <c r="R127" s="73">
        <v>14634200</v>
      </c>
      <c r="S127" s="73">
        <v>11195100</v>
      </c>
      <c r="T127" s="88">
        <v>44870700</v>
      </c>
      <c r="U127" s="120"/>
      <c r="V127" s="72">
        <f t="shared" si="16"/>
        <v>70700000</v>
      </c>
      <c r="W127" s="89"/>
      <c r="X127" s="74">
        <v>33441100</v>
      </c>
      <c r="Y127" s="73"/>
      <c r="Z127" s="75">
        <v>0</v>
      </c>
      <c r="AA127" s="75"/>
      <c r="AB127" s="75"/>
      <c r="AC127" s="76" t="e">
        <f>+M127+N127+O127+P127+Q127+R127+S127+T127+U127+W127+X127+#REF!+Z127+AD127</f>
        <v>#REF!</v>
      </c>
      <c r="AD127" s="145"/>
      <c r="AE127" s="123"/>
      <c r="AF127" s="129"/>
      <c r="AG127" s="260" t="s">
        <v>290</v>
      </c>
      <c r="AH127" s="66" t="s">
        <v>291</v>
      </c>
      <c r="AI127" s="66" t="s">
        <v>291</v>
      </c>
      <c r="AJ127" s="260" t="s">
        <v>279</v>
      </c>
      <c r="AK127" s="66" t="s">
        <v>29</v>
      </c>
      <c r="AL127" s="66"/>
      <c r="AM127" s="66" t="s">
        <v>634</v>
      </c>
      <c r="AN127" s="66" t="s">
        <v>558</v>
      </c>
      <c r="AO127" s="169" t="s">
        <v>624</v>
      </c>
      <c r="AP127" s="165" t="s">
        <v>574</v>
      </c>
      <c r="AQ127" s="169" t="s">
        <v>575</v>
      </c>
      <c r="AR127" s="169" t="s">
        <v>625</v>
      </c>
      <c r="AS127" s="172" t="s">
        <v>894</v>
      </c>
      <c r="AT127" s="170"/>
      <c r="AU127" s="171" t="s">
        <v>682</v>
      </c>
      <c r="AV127" s="73"/>
      <c r="AW127" s="326"/>
      <c r="BE127" s="171"/>
    </row>
    <row r="128" spans="1:57" ht="63">
      <c r="A128" s="64">
        <v>6</v>
      </c>
      <c r="B128" s="65" t="s">
        <v>897</v>
      </c>
      <c r="C128" s="66">
        <v>10946</v>
      </c>
      <c r="D128" s="102">
        <v>67020300</v>
      </c>
      <c r="E128" s="102">
        <v>54500000</v>
      </c>
      <c r="F128" s="208"/>
      <c r="G128" s="208"/>
      <c r="H128" s="70">
        <v>1</v>
      </c>
      <c r="I128" s="209" t="s">
        <v>121</v>
      </c>
      <c r="J128" s="210">
        <v>2564</v>
      </c>
      <c r="K128" s="210">
        <v>2565</v>
      </c>
      <c r="L128" s="211"/>
      <c r="M128" s="72"/>
      <c r="N128" s="72"/>
      <c r="O128" s="72"/>
      <c r="P128" s="72"/>
      <c r="Q128" s="72"/>
      <c r="R128" s="72"/>
      <c r="S128" s="72"/>
      <c r="T128" s="72"/>
      <c r="U128" s="72"/>
      <c r="V128" s="72">
        <f t="shared" si="16"/>
        <v>0</v>
      </c>
      <c r="W128" s="73">
        <v>13404100</v>
      </c>
      <c r="X128" s="74">
        <v>53616200</v>
      </c>
      <c r="Y128" s="73"/>
      <c r="Z128" s="75">
        <v>0</v>
      </c>
      <c r="AA128" s="75"/>
      <c r="AB128" s="75"/>
      <c r="AC128" s="76" t="e">
        <f>+M128+N128+O128+P128+Q128+R128+S128+T128+U128+W128+X128+#REF!+Z128+AD128</f>
        <v>#REF!</v>
      </c>
      <c r="AD128" s="212"/>
      <c r="AE128" s="212"/>
      <c r="AF128" s="213"/>
      <c r="AG128" s="214" t="s">
        <v>250</v>
      </c>
      <c r="AH128" s="214" t="s">
        <v>244</v>
      </c>
      <c r="AI128" s="214" t="s">
        <v>245</v>
      </c>
      <c r="AJ128" s="214" t="s">
        <v>240</v>
      </c>
      <c r="AK128" s="214" t="s">
        <v>17</v>
      </c>
      <c r="AL128" s="214"/>
      <c r="AM128" s="214" t="s">
        <v>523</v>
      </c>
      <c r="AN128" s="66" t="s">
        <v>558</v>
      </c>
      <c r="AO128" s="169" t="s">
        <v>624</v>
      </c>
      <c r="AP128" s="165" t="s">
        <v>574</v>
      </c>
      <c r="AQ128" s="169" t="s">
        <v>575</v>
      </c>
      <c r="AR128" s="169" t="s">
        <v>625</v>
      </c>
      <c r="AS128" s="207" t="s">
        <v>896</v>
      </c>
      <c r="AT128" s="215"/>
      <c r="AU128" s="215"/>
      <c r="AV128" s="72"/>
      <c r="AW128" s="325"/>
      <c r="BE128" s="215"/>
    </row>
    <row r="129" spans="1:57" ht="84">
      <c r="A129" s="64">
        <v>6</v>
      </c>
      <c r="B129" s="65" t="s">
        <v>899</v>
      </c>
      <c r="C129" s="66">
        <v>8057</v>
      </c>
      <c r="D129" s="102">
        <v>20123200</v>
      </c>
      <c r="E129" s="89">
        <v>17390000</v>
      </c>
      <c r="F129" s="265"/>
      <c r="G129" s="265"/>
      <c r="H129" s="70">
        <v>1</v>
      </c>
      <c r="I129" s="209" t="s">
        <v>121</v>
      </c>
      <c r="J129" s="210">
        <v>2564</v>
      </c>
      <c r="K129" s="210">
        <v>2565</v>
      </c>
      <c r="L129" s="211"/>
      <c r="M129" s="72"/>
      <c r="N129" s="72"/>
      <c r="O129" s="72"/>
      <c r="P129" s="72"/>
      <c r="Q129" s="72"/>
      <c r="R129" s="72"/>
      <c r="S129" s="72"/>
      <c r="T129" s="72"/>
      <c r="U129" s="72"/>
      <c r="V129" s="72">
        <f t="shared" si="16"/>
        <v>0</v>
      </c>
      <c r="W129" s="73">
        <v>4024700</v>
      </c>
      <c r="X129" s="74">
        <v>16098500</v>
      </c>
      <c r="Y129" s="73"/>
      <c r="Z129" s="75">
        <v>0</v>
      </c>
      <c r="AA129" s="75"/>
      <c r="AB129" s="75"/>
      <c r="AC129" s="76" t="e">
        <f>+M129+N129+O129+P129+Q129+R129+S129+T129+U129+W129+X129+#REF!+Z129+AD129</f>
        <v>#REF!</v>
      </c>
      <c r="AD129" s="212"/>
      <c r="AE129" s="212"/>
      <c r="AF129" s="213"/>
      <c r="AG129" s="214" t="s">
        <v>223</v>
      </c>
      <c r="AH129" s="214" t="s">
        <v>208</v>
      </c>
      <c r="AI129" s="214" t="s">
        <v>208</v>
      </c>
      <c r="AJ129" s="214" t="s">
        <v>206</v>
      </c>
      <c r="AK129" s="214" t="s">
        <v>58</v>
      </c>
      <c r="AL129" s="214"/>
      <c r="AM129" s="214" t="s">
        <v>634</v>
      </c>
      <c r="AN129" s="66" t="s">
        <v>558</v>
      </c>
      <c r="AO129" s="169" t="s">
        <v>624</v>
      </c>
      <c r="AP129" s="165" t="s">
        <v>574</v>
      </c>
      <c r="AQ129" s="169" t="s">
        <v>575</v>
      </c>
      <c r="AR129" s="169" t="s">
        <v>625</v>
      </c>
      <c r="AS129" s="207" t="s">
        <v>898</v>
      </c>
      <c r="AT129" s="215"/>
      <c r="AU129" s="215"/>
      <c r="AV129" s="72"/>
      <c r="AW129" s="325"/>
      <c r="BE129" s="215"/>
    </row>
    <row r="130" spans="1:57" ht="63">
      <c r="A130" s="118">
        <v>6</v>
      </c>
      <c r="B130" s="109" t="s">
        <v>901</v>
      </c>
      <c r="C130" s="66">
        <v>10944</v>
      </c>
      <c r="D130" s="164">
        <v>103819900</v>
      </c>
      <c r="E130" s="76">
        <v>86999000</v>
      </c>
      <c r="F130" s="236"/>
      <c r="G130" s="236"/>
      <c r="H130" s="119">
        <v>1</v>
      </c>
      <c r="I130" s="165" t="s">
        <v>121</v>
      </c>
      <c r="J130" s="166">
        <v>2562</v>
      </c>
      <c r="K130" s="167">
        <v>2565</v>
      </c>
      <c r="L130" s="168">
        <v>242708</v>
      </c>
      <c r="M130" s="73"/>
      <c r="N130" s="73"/>
      <c r="O130" s="73"/>
      <c r="P130" s="73"/>
      <c r="Q130" s="73"/>
      <c r="R130" s="73"/>
      <c r="S130" s="73"/>
      <c r="T130" s="88">
        <v>20764000</v>
      </c>
      <c r="U130" s="120">
        <v>8467700</v>
      </c>
      <c r="V130" s="72">
        <f t="shared" si="16"/>
        <v>20764000</v>
      </c>
      <c r="W130" s="89">
        <v>36800600</v>
      </c>
      <c r="X130" s="74">
        <v>22417000</v>
      </c>
      <c r="Y130" s="73"/>
      <c r="Z130" s="75">
        <v>0</v>
      </c>
      <c r="AA130" s="75"/>
      <c r="AB130" s="75"/>
      <c r="AC130" s="76" t="e">
        <f>+M130+N130+O130+P130+Q130+R130+S130+T130+U130+W130+X130+#REF!+Z130+AD130</f>
        <v>#REF!</v>
      </c>
      <c r="AD130" s="145"/>
      <c r="AE130" s="123"/>
      <c r="AF130" s="129"/>
      <c r="AG130" s="66" t="s">
        <v>234</v>
      </c>
      <c r="AH130" s="66" t="s">
        <v>235</v>
      </c>
      <c r="AI130" s="66" t="s">
        <v>235</v>
      </c>
      <c r="AJ130" s="66" t="s">
        <v>225</v>
      </c>
      <c r="AK130" s="66" t="s">
        <v>21</v>
      </c>
      <c r="AL130" s="66"/>
      <c r="AM130" s="66" t="s">
        <v>893</v>
      </c>
      <c r="AN130" s="66" t="s">
        <v>558</v>
      </c>
      <c r="AO130" s="169" t="s">
        <v>624</v>
      </c>
      <c r="AP130" s="165" t="s">
        <v>574</v>
      </c>
      <c r="AQ130" s="169" t="s">
        <v>575</v>
      </c>
      <c r="AR130" s="169" t="s">
        <v>625</v>
      </c>
      <c r="AS130" s="163" t="s">
        <v>900</v>
      </c>
      <c r="AT130" s="170" t="s">
        <v>902</v>
      </c>
      <c r="AU130" s="171" t="s">
        <v>682</v>
      </c>
      <c r="AV130" s="73"/>
      <c r="AW130" s="326"/>
      <c r="BE130" s="171"/>
    </row>
    <row r="131" spans="1:57" ht="84">
      <c r="A131" s="118">
        <v>6</v>
      </c>
      <c r="B131" s="109" t="s">
        <v>904</v>
      </c>
      <c r="C131" s="66" t="s">
        <v>905</v>
      </c>
      <c r="D131" s="164">
        <v>78733800</v>
      </c>
      <c r="E131" s="76">
        <v>64900000</v>
      </c>
      <c r="F131" s="236"/>
      <c r="G131" s="236"/>
      <c r="H131" s="119">
        <v>1</v>
      </c>
      <c r="I131" s="165" t="s">
        <v>121</v>
      </c>
      <c r="J131" s="166">
        <v>2562</v>
      </c>
      <c r="K131" s="167">
        <v>2565</v>
      </c>
      <c r="L131" s="168">
        <v>242989</v>
      </c>
      <c r="M131" s="73"/>
      <c r="N131" s="73"/>
      <c r="O131" s="73"/>
      <c r="P131" s="73"/>
      <c r="Q131" s="73"/>
      <c r="R131" s="73"/>
      <c r="S131" s="73"/>
      <c r="T131" s="88">
        <v>15746800</v>
      </c>
      <c r="U131" s="120">
        <v>11970000</v>
      </c>
      <c r="V131" s="72">
        <f t="shared" si="16"/>
        <v>15746800</v>
      </c>
      <c r="W131" s="89">
        <v>22192500</v>
      </c>
      <c r="X131" s="74">
        <v>30737500</v>
      </c>
      <c r="Y131" s="73"/>
      <c r="Z131" s="75">
        <v>0</v>
      </c>
      <c r="AA131" s="75"/>
      <c r="AB131" s="75"/>
      <c r="AC131" s="76" t="e">
        <f>+M131+N131+O131+P131+Q131+R131+S131+T131+U131+W131+X131+#REF!+Z131+AD131</f>
        <v>#REF!</v>
      </c>
      <c r="AD131" s="145"/>
      <c r="AE131" s="123"/>
      <c r="AF131" s="129"/>
      <c r="AG131" s="66" t="s">
        <v>222</v>
      </c>
      <c r="AH131" s="66" t="s">
        <v>212</v>
      </c>
      <c r="AI131" s="66" t="s">
        <v>207</v>
      </c>
      <c r="AJ131" s="66" t="s">
        <v>206</v>
      </c>
      <c r="AK131" s="66" t="s">
        <v>29</v>
      </c>
      <c r="AL131" s="66"/>
      <c r="AM131" s="66" t="s">
        <v>893</v>
      </c>
      <c r="AN131" s="66" t="s">
        <v>558</v>
      </c>
      <c r="AO131" s="169" t="s">
        <v>624</v>
      </c>
      <c r="AP131" s="165" t="s">
        <v>574</v>
      </c>
      <c r="AQ131" s="169" t="s">
        <v>575</v>
      </c>
      <c r="AR131" s="169" t="s">
        <v>625</v>
      </c>
      <c r="AS131" s="163" t="s">
        <v>903</v>
      </c>
      <c r="AT131" s="170" t="s">
        <v>906</v>
      </c>
      <c r="AU131" s="171" t="s">
        <v>682</v>
      </c>
      <c r="AV131" s="73"/>
      <c r="AW131" s="326"/>
      <c r="BE131" s="171"/>
    </row>
    <row r="132" spans="1:57" ht="84">
      <c r="A132" s="118">
        <v>6</v>
      </c>
      <c r="B132" s="109" t="s">
        <v>908</v>
      </c>
      <c r="C132" s="66">
        <v>9034</v>
      </c>
      <c r="D132" s="164">
        <v>208560800</v>
      </c>
      <c r="E132" s="76">
        <v>172999000</v>
      </c>
      <c r="F132" s="236"/>
      <c r="G132" s="236"/>
      <c r="H132" s="119">
        <v>1</v>
      </c>
      <c r="I132" s="165" t="s">
        <v>121</v>
      </c>
      <c r="J132" s="166">
        <v>2562</v>
      </c>
      <c r="K132" s="167">
        <v>2565</v>
      </c>
      <c r="L132" s="168">
        <v>23548</v>
      </c>
      <c r="M132" s="73"/>
      <c r="N132" s="73"/>
      <c r="O132" s="73"/>
      <c r="P132" s="73"/>
      <c r="Q132" s="73"/>
      <c r="R132" s="73"/>
      <c r="S132" s="73"/>
      <c r="T132" s="88">
        <v>41712300</v>
      </c>
      <c r="U132" s="120">
        <v>31812300</v>
      </c>
      <c r="V132" s="72">
        <f t="shared" si="16"/>
        <v>41712300</v>
      </c>
      <c r="W132" s="89">
        <v>50169800</v>
      </c>
      <c r="X132" s="74">
        <v>49670200</v>
      </c>
      <c r="Y132" s="73"/>
      <c r="Z132" s="75">
        <v>0</v>
      </c>
      <c r="AA132" s="75"/>
      <c r="AB132" s="75"/>
      <c r="AC132" s="76" t="e">
        <f>+M132+N132+O132+P132+Q132+R132+S132+T132+U132+W132+X132+#REF!+Z132+AD132</f>
        <v>#REF!</v>
      </c>
      <c r="AD132" s="145"/>
      <c r="AE132" s="123"/>
      <c r="AF132" s="129"/>
      <c r="AG132" s="66" t="s">
        <v>222</v>
      </c>
      <c r="AH132" s="66" t="s">
        <v>212</v>
      </c>
      <c r="AI132" s="66" t="s">
        <v>207</v>
      </c>
      <c r="AJ132" s="66" t="s">
        <v>206</v>
      </c>
      <c r="AK132" s="66" t="s">
        <v>29</v>
      </c>
      <c r="AL132" s="66"/>
      <c r="AM132" s="214" t="s">
        <v>427</v>
      </c>
      <c r="AN132" s="66" t="s">
        <v>558</v>
      </c>
      <c r="AO132" s="169" t="s">
        <v>624</v>
      </c>
      <c r="AP132" s="165" t="s">
        <v>574</v>
      </c>
      <c r="AQ132" s="169" t="s">
        <v>575</v>
      </c>
      <c r="AR132" s="169" t="s">
        <v>625</v>
      </c>
      <c r="AS132" s="163" t="s">
        <v>907</v>
      </c>
      <c r="AT132" s="221" t="s">
        <v>909</v>
      </c>
      <c r="AU132" s="171" t="s">
        <v>682</v>
      </c>
      <c r="AV132" s="73"/>
      <c r="AW132" s="326"/>
      <c r="BE132" s="171"/>
    </row>
    <row r="133" spans="1:57" ht="84">
      <c r="A133" s="118">
        <v>6</v>
      </c>
      <c r="B133" s="109" t="s">
        <v>911</v>
      </c>
      <c r="C133" s="66">
        <v>10491</v>
      </c>
      <c r="D133" s="164">
        <v>90224000</v>
      </c>
      <c r="E133" s="76">
        <v>80640000</v>
      </c>
      <c r="F133" s="236"/>
      <c r="G133" s="236"/>
      <c r="H133" s="119">
        <v>1</v>
      </c>
      <c r="I133" s="165" t="s">
        <v>121</v>
      </c>
      <c r="J133" s="166">
        <v>2562</v>
      </c>
      <c r="K133" s="167">
        <v>2565</v>
      </c>
      <c r="L133" s="168">
        <v>23649</v>
      </c>
      <c r="M133" s="73"/>
      <c r="N133" s="73"/>
      <c r="O133" s="73"/>
      <c r="P133" s="73"/>
      <c r="Q133" s="73"/>
      <c r="R133" s="73"/>
      <c r="S133" s="73"/>
      <c r="T133" s="88">
        <v>18044800</v>
      </c>
      <c r="U133" s="120">
        <v>3095000</v>
      </c>
      <c r="V133" s="72">
        <f t="shared" si="16"/>
        <v>18044800</v>
      </c>
      <c r="W133" s="89">
        <v>10402600</v>
      </c>
      <c r="X133" s="74">
        <v>52546600</v>
      </c>
      <c r="Y133" s="73"/>
      <c r="Z133" s="75">
        <v>0</v>
      </c>
      <c r="AA133" s="75"/>
      <c r="AB133" s="75"/>
      <c r="AC133" s="76" t="e">
        <f>+M133+N133+O133+P133+Q133+R133+S133+T133+U133+W133+X133+#REF!+Z133+AD133</f>
        <v>#REF!</v>
      </c>
      <c r="AD133" s="145"/>
      <c r="AE133" s="123"/>
      <c r="AF133" s="129"/>
      <c r="AG133" s="66" t="s">
        <v>238</v>
      </c>
      <c r="AH133" s="232" t="s">
        <v>239</v>
      </c>
      <c r="AI133" s="232" t="s">
        <v>237</v>
      </c>
      <c r="AJ133" s="66" t="s">
        <v>236</v>
      </c>
      <c r="AK133" s="66" t="s">
        <v>29</v>
      </c>
      <c r="AL133" s="66"/>
      <c r="AM133" s="66" t="s">
        <v>628</v>
      </c>
      <c r="AN133" s="66" t="s">
        <v>558</v>
      </c>
      <c r="AO133" s="169" t="s">
        <v>624</v>
      </c>
      <c r="AP133" s="165" t="s">
        <v>574</v>
      </c>
      <c r="AQ133" s="169" t="s">
        <v>575</v>
      </c>
      <c r="AR133" s="169" t="s">
        <v>625</v>
      </c>
      <c r="AS133" s="163" t="s">
        <v>910</v>
      </c>
      <c r="AT133" s="170" t="s">
        <v>912</v>
      </c>
      <c r="AU133" s="171" t="s">
        <v>913</v>
      </c>
      <c r="AV133" s="73"/>
      <c r="AW133" s="326"/>
      <c r="BE133" s="171"/>
    </row>
    <row r="134" spans="1:57" ht="63">
      <c r="A134" s="129">
        <v>6</v>
      </c>
      <c r="B134" s="130" t="s">
        <v>915</v>
      </c>
      <c r="C134" s="130">
        <v>10965</v>
      </c>
      <c r="D134" s="121">
        <v>120467400</v>
      </c>
      <c r="E134" s="121">
        <v>96590000</v>
      </c>
      <c r="F134" s="220"/>
      <c r="G134" s="220"/>
      <c r="H134" s="131">
        <v>1</v>
      </c>
      <c r="I134" s="230" t="s">
        <v>121</v>
      </c>
      <c r="J134" s="255">
        <v>2562</v>
      </c>
      <c r="K134" s="167">
        <v>2565</v>
      </c>
      <c r="L134" s="168">
        <v>242797</v>
      </c>
      <c r="M134" s="89"/>
      <c r="N134" s="89"/>
      <c r="O134" s="89"/>
      <c r="P134" s="89"/>
      <c r="Q134" s="89"/>
      <c r="R134" s="89"/>
      <c r="S134" s="89"/>
      <c r="T134" s="73">
        <v>25380000</v>
      </c>
      <c r="U134" s="120">
        <v>20307100</v>
      </c>
      <c r="V134" s="72">
        <f t="shared" si="16"/>
        <v>25380000</v>
      </c>
      <c r="W134" s="89">
        <v>29653100</v>
      </c>
      <c r="X134" s="74">
        <v>21249800</v>
      </c>
      <c r="Y134" s="73"/>
      <c r="Z134" s="75">
        <v>0</v>
      </c>
      <c r="AA134" s="75"/>
      <c r="AB134" s="75"/>
      <c r="AC134" s="76" t="e">
        <f>+M134+N134+O134+P134+Q134+R134+S134+T134+U134+W134+X134+#REF!+Z134+AD134</f>
        <v>#REF!</v>
      </c>
      <c r="AD134" s="266"/>
      <c r="AE134" s="118"/>
      <c r="AF134" s="118"/>
      <c r="AG134" s="267" t="s">
        <v>221</v>
      </c>
      <c r="AH134" s="268" t="s">
        <v>149</v>
      </c>
      <c r="AI134" s="267" t="s">
        <v>215</v>
      </c>
      <c r="AJ134" s="268" t="s">
        <v>149</v>
      </c>
      <c r="AK134" s="66" t="s">
        <v>28</v>
      </c>
      <c r="AL134" s="66"/>
      <c r="AM134" s="166" t="s">
        <v>916</v>
      </c>
      <c r="AN134" s="66" t="s">
        <v>558</v>
      </c>
      <c r="AO134" s="218" t="s">
        <v>624</v>
      </c>
      <c r="AP134" s="165" t="s">
        <v>579</v>
      </c>
      <c r="AQ134" s="169" t="s">
        <v>580</v>
      </c>
      <c r="AR134" s="169" t="s">
        <v>153</v>
      </c>
      <c r="AS134" s="272" t="s">
        <v>914</v>
      </c>
      <c r="AT134" s="221" t="s">
        <v>917</v>
      </c>
      <c r="AU134" s="273"/>
      <c r="AV134" s="73"/>
      <c r="AW134" s="326"/>
      <c r="BE134" s="273"/>
    </row>
    <row r="135" spans="1:57" ht="126">
      <c r="A135" s="129">
        <v>6</v>
      </c>
      <c r="B135" s="109" t="s">
        <v>919</v>
      </c>
      <c r="C135" s="139">
        <v>9843</v>
      </c>
      <c r="D135" s="89">
        <v>106030000</v>
      </c>
      <c r="E135" s="73">
        <v>88450000</v>
      </c>
      <c r="F135" s="264"/>
      <c r="G135" s="264"/>
      <c r="H135" s="70">
        <v>1</v>
      </c>
      <c r="I135" s="275" t="s">
        <v>121</v>
      </c>
      <c r="J135" s="173">
        <v>2563</v>
      </c>
      <c r="K135" s="167">
        <v>2565</v>
      </c>
      <c r="L135" s="168">
        <v>242943</v>
      </c>
      <c r="M135" s="73"/>
      <c r="N135" s="73"/>
      <c r="O135" s="73"/>
      <c r="P135" s="73"/>
      <c r="Q135" s="73"/>
      <c r="R135" s="73"/>
      <c r="S135" s="73"/>
      <c r="T135" s="73"/>
      <c r="U135" s="73">
        <v>5301500</v>
      </c>
      <c r="V135" s="72">
        <f t="shared" si="16"/>
        <v>0</v>
      </c>
      <c r="W135" s="89">
        <v>31813000</v>
      </c>
      <c r="X135" s="74">
        <v>51335500</v>
      </c>
      <c r="Y135" s="73"/>
      <c r="Z135" s="75">
        <v>0</v>
      </c>
      <c r="AA135" s="75"/>
      <c r="AB135" s="75"/>
      <c r="AC135" s="76" t="e">
        <f>+M135+N135+O135+P135+Q135+R135+S135+T135+U135+W135+X135+#REF!+Z135+AD135</f>
        <v>#REF!</v>
      </c>
      <c r="AD135" s="266"/>
      <c r="AE135" s="266"/>
      <c r="AF135" s="263"/>
      <c r="AG135" s="275" t="s">
        <v>246</v>
      </c>
      <c r="AH135" s="275" t="s">
        <v>247</v>
      </c>
      <c r="AI135" s="275" t="s">
        <v>241</v>
      </c>
      <c r="AJ135" s="275" t="s">
        <v>240</v>
      </c>
      <c r="AK135" s="276" t="s">
        <v>29</v>
      </c>
      <c r="AL135" s="276"/>
      <c r="AM135" s="275" t="s">
        <v>623</v>
      </c>
      <c r="AN135" s="66" t="s">
        <v>558</v>
      </c>
      <c r="AO135" s="169" t="s">
        <v>581</v>
      </c>
      <c r="AP135" s="169" t="s">
        <v>582</v>
      </c>
      <c r="AQ135" s="169" t="s">
        <v>583</v>
      </c>
      <c r="AR135" s="169" t="s">
        <v>704</v>
      </c>
      <c r="AS135" s="274" t="s">
        <v>918</v>
      </c>
      <c r="AT135" s="263"/>
      <c r="AU135" s="175" t="s">
        <v>920</v>
      </c>
      <c r="AV135" s="73">
        <v>15904500</v>
      </c>
      <c r="AW135" s="326"/>
      <c r="BE135" s="175"/>
    </row>
    <row r="136" spans="1:57" ht="63">
      <c r="A136" s="129">
        <v>6</v>
      </c>
      <c r="B136" s="109" t="s">
        <v>922</v>
      </c>
      <c r="C136" s="1"/>
      <c r="D136" s="89">
        <v>54891000</v>
      </c>
      <c r="E136" s="76">
        <v>38841680</v>
      </c>
      <c r="F136" s="236"/>
      <c r="G136" s="236"/>
      <c r="H136" s="70">
        <v>1</v>
      </c>
      <c r="I136" s="2" t="s">
        <v>121</v>
      </c>
      <c r="J136" s="166">
        <v>2563</v>
      </c>
      <c r="K136" s="167">
        <v>2565</v>
      </c>
      <c r="L136" s="168">
        <v>242930</v>
      </c>
      <c r="M136" s="88"/>
      <c r="N136" s="88"/>
      <c r="O136" s="88"/>
      <c r="P136" s="88"/>
      <c r="Q136" s="88"/>
      <c r="R136" s="88"/>
      <c r="S136" s="88"/>
      <c r="T136" s="88"/>
      <c r="U136" s="73">
        <v>2744600</v>
      </c>
      <c r="V136" s="72">
        <f t="shared" si="16"/>
        <v>0</v>
      </c>
      <c r="W136" s="89">
        <v>34141800</v>
      </c>
      <c r="X136" s="74">
        <v>1955300</v>
      </c>
      <c r="Y136" s="73"/>
      <c r="Z136" s="75">
        <v>0</v>
      </c>
      <c r="AA136" s="75"/>
      <c r="AB136" s="75"/>
      <c r="AC136" s="76" t="e">
        <f>+M136+N136+O136+P136+Q136+R136+S136+T136+U136+W136+X136+#REF!+Z136+AD136</f>
        <v>#REF!</v>
      </c>
      <c r="AD136" s="122"/>
      <c r="AE136" s="122"/>
      <c r="AF136" s="122"/>
      <c r="AG136" s="232" t="s">
        <v>217</v>
      </c>
      <c r="AH136" s="232" t="s">
        <v>218</v>
      </c>
      <c r="AI136" s="232" t="s">
        <v>213</v>
      </c>
      <c r="AJ136" s="233" t="s">
        <v>214</v>
      </c>
      <c r="AK136" s="278" t="s">
        <v>33</v>
      </c>
      <c r="AL136" s="278"/>
      <c r="AM136" s="1" t="s">
        <v>427</v>
      </c>
      <c r="AN136" s="66" t="s">
        <v>558</v>
      </c>
      <c r="AO136" s="279" t="s">
        <v>624</v>
      </c>
      <c r="AP136" s="280" t="s">
        <v>574</v>
      </c>
      <c r="AQ136" s="169" t="s">
        <v>575</v>
      </c>
      <c r="AR136" s="217" t="s">
        <v>625</v>
      </c>
      <c r="AS136" s="277" t="s">
        <v>921</v>
      </c>
      <c r="AT136" s="221"/>
      <c r="AU136" s="175" t="s">
        <v>923</v>
      </c>
      <c r="AV136" s="73">
        <v>8233600</v>
      </c>
      <c r="AW136" s="326"/>
      <c r="BE136" s="175"/>
    </row>
    <row r="137" spans="1:57" ht="63">
      <c r="A137" s="259">
        <v>6</v>
      </c>
      <c r="B137" s="159" t="s">
        <v>925</v>
      </c>
      <c r="C137" s="159"/>
      <c r="D137" s="73">
        <v>303938900</v>
      </c>
      <c r="E137" s="281">
        <v>135800000</v>
      </c>
      <c r="F137" s="264"/>
      <c r="G137" s="264"/>
      <c r="H137" s="131">
        <v>1</v>
      </c>
      <c r="I137" s="165" t="s">
        <v>121</v>
      </c>
      <c r="J137" s="260">
        <v>2559</v>
      </c>
      <c r="K137" s="260">
        <v>2565</v>
      </c>
      <c r="L137" s="282"/>
      <c r="M137" s="73"/>
      <c r="N137" s="161"/>
      <c r="O137" s="161"/>
      <c r="P137" s="161"/>
      <c r="Q137" s="73">
        <v>60590500</v>
      </c>
      <c r="R137" s="73">
        <v>71262200</v>
      </c>
      <c r="S137" s="73">
        <v>65361200</v>
      </c>
      <c r="T137" s="88">
        <v>86886100</v>
      </c>
      <c r="U137" s="120"/>
      <c r="V137" s="72">
        <f t="shared" si="16"/>
        <v>284100000</v>
      </c>
      <c r="W137" s="89"/>
      <c r="X137" s="74">
        <v>90023300</v>
      </c>
      <c r="Y137" s="73"/>
      <c r="Z137" s="75">
        <v>0</v>
      </c>
      <c r="AA137" s="75"/>
      <c r="AB137" s="75"/>
      <c r="AC137" s="76" t="e">
        <f>+M137+N137+O137+P137+Q137+R137+S137+T137+U137+W137+X137+#REF!+Z137+AD137</f>
        <v>#REF!</v>
      </c>
      <c r="AD137" s="145">
        <v>19838900</v>
      </c>
      <c r="AE137" s="123"/>
      <c r="AF137" s="129"/>
      <c r="AG137" s="260" t="s">
        <v>230</v>
      </c>
      <c r="AH137" s="66" t="s">
        <v>205</v>
      </c>
      <c r="AI137" s="66" t="s">
        <v>226</v>
      </c>
      <c r="AJ137" s="260" t="s">
        <v>225</v>
      </c>
      <c r="AK137" s="66" t="s">
        <v>28</v>
      </c>
      <c r="AL137" s="66"/>
      <c r="AM137" s="227" t="s">
        <v>623</v>
      </c>
      <c r="AN137" s="66" t="s">
        <v>558</v>
      </c>
      <c r="AO137" s="169" t="s">
        <v>624</v>
      </c>
      <c r="AP137" s="165" t="s">
        <v>574</v>
      </c>
      <c r="AQ137" s="169" t="s">
        <v>575</v>
      </c>
      <c r="AR137" s="169" t="s">
        <v>625</v>
      </c>
      <c r="AS137" s="172" t="s">
        <v>924</v>
      </c>
      <c r="AT137" s="170"/>
      <c r="AU137" s="171" t="s">
        <v>682</v>
      </c>
      <c r="AV137" s="73"/>
      <c r="AW137" s="326"/>
      <c r="BE137" s="171"/>
    </row>
    <row r="138" spans="1:57" ht="63">
      <c r="A138" s="259">
        <v>6</v>
      </c>
      <c r="B138" s="159" t="s">
        <v>927</v>
      </c>
      <c r="C138" s="159"/>
      <c r="D138" s="73">
        <v>302952200</v>
      </c>
      <c r="E138" s="281">
        <v>135000000</v>
      </c>
      <c r="F138" s="264"/>
      <c r="G138" s="264"/>
      <c r="H138" s="131">
        <v>1</v>
      </c>
      <c r="I138" s="165" t="s">
        <v>121</v>
      </c>
      <c r="J138" s="260">
        <v>2559</v>
      </c>
      <c r="K138" s="260">
        <v>2565</v>
      </c>
      <c r="L138" s="282"/>
      <c r="M138" s="73"/>
      <c r="N138" s="161"/>
      <c r="O138" s="161"/>
      <c r="P138" s="161"/>
      <c r="Q138" s="73">
        <v>60590500</v>
      </c>
      <c r="R138" s="73">
        <v>36621800</v>
      </c>
      <c r="S138" s="73">
        <v>84709100</v>
      </c>
      <c r="T138" s="88">
        <v>102241900</v>
      </c>
      <c r="U138" s="120"/>
      <c r="V138" s="72">
        <f t="shared" si="16"/>
        <v>284163300</v>
      </c>
      <c r="W138" s="89"/>
      <c r="X138" s="74">
        <v>42096100</v>
      </c>
      <c r="Y138" s="73"/>
      <c r="Z138" s="75">
        <v>0</v>
      </c>
      <c r="AA138" s="75"/>
      <c r="AB138" s="75"/>
      <c r="AC138" s="76" t="e">
        <f>+M138+N138+O138+P138+Q138+R138+S138+T138+U138+W138+X138+#REF!+Z138+AD138</f>
        <v>#REF!</v>
      </c>
      <c r="AD138" s="145"/>
      <c r="AE138" s="123"/>
      <c r="AF138" s="129"/>
      <c r="AG138" s="260" t="s">
        <v>219</v>
      </c>
      <c r="AH138" s="66" t="s">
        <v>220</v>
      </c>
      <c r="AI138" s="66" t="s">
        <v>220</v>
      </c>
      <c r="AJ138" s="260" t="s">
        <v>149</v>
      </c>
      <c r="AK138" s="66" t="s">
        <v>29</v>
      </c>
      <c r="AL138" s="66"/>
      <c r="AM138" s="227" t="s">
        <v>623</v>
      </c>
      <c r="AN138" s="66" t="s">
        <v>558</v>
      </c>
      <c r="AO138" s="169" t="s">
        <v>624</v>
      </c>
      <c r="AP138" s="165" t="s">
        <v>574</v>
      </c>
      <c r="AQ138" s="169" t="s">
        <v>575</v>
      </c>
      <c r="AR138" s="169" t="s">
        <v>625</v>
      </c>
      <c r="AS138" s="172" t="s">
        <v>926</v>
      </c>
      <c r="AT138" s="170"/>
      <c r="AU138" s="171" t="s">
        <v>682</v>
      </c>
      <c r="AV138" s="73"/>
      <c r="AW138" s="326"/>
      <c r="BE138" s="171"/>
    </row>
    <row r="139" spans="1:57" ht="63">
      <c r="A139" s="64">
        <v>7</v>
      </c>
      <c r="B139" s="65" t="s">
        <v>929</v>
      </c>
      <c r="C139" s="66">
        <v>10946</v>
      </c>
      <c r="D139" s="102">
        <v>67020300</v>
      </c>
      <c r="E139" s="102">
        <v>58700000</v>
      </c>
      <c r="F139" s="208"/>
      <c r="G139" s="208"/>
      <c r="H139" s="70">
        <v>1</v>
      </c>
      <c r="I139" s="209" t="s">
        <v>121</v>
      </c>
      <c r="J139" s="210">
        <v>2564</v>
      </c>
      <c r="K139" s="210">
        <v>2565</v>
      </c>
      <c r="L139" s="283">
        <v>242728</v>
      </c>
      <c r="M139" s="72"/>
      <c r="N139" s="72"/>
      <c r="O139" s="72"/>
      <c r="P139" s="72"/>
      <c r="Q139" s="72"/>
      <c r="R139" s="72"/>
      <c r="S139" s="72"/>
      <c r="T139" s="72"/>
      <c r="U139" s="72"/>
      <c r="V139" s="72">
        <f t="shared" si="16"/>
        <v>0</v>
      </c>
      <c r="W139" s="73">
        <v>13404100</v>
      </c>
      <c r="X139" s="74">
        <v>53616200</v>
      </c>
      <c r="Y139" s="73"/>
      <c r="Z139" s="75">
        <v>0</v>
      </c>
      <c r="AA139" s="75"/>
      <c r="AB139" s="75"/>
      <c r="AC139" s="76" t="e">
        <f>+M139+N139+O139+P139+Q139+R139+S139+T139+U139+W139+X139+#REF!+Z139+AD139</f>
        <v>#REF!</v>
      </c>
      <c r="AD139" s="212"/>
      <c r="AE139" s="212"/>
      <c r="AF139" s="213"/>
      <c r="AG139" s="214" t="s">
        <v>200</v>
      </c>
      <c r="AH139" s="214" t="s">
        <v>201</v>
      </c>
      <c r="AI139" s="214" t="s">
        <v>202</v>
      </c>
      <c r="AJ139" s="214" t="s">
        <v>192</v>
      </c>
      <c r="AK139" s="214" t="s">
        <v>16</v>
      </c>
      <c r="AL139" s="214"/>
      <c r="AM139" s="214" t="s">
        <v>523</v>
      </c>
      <c r="AN139" s="66" t="s">
        <v>558</v>
      </c>
      <c r="AO139" s="169" t="s">
        <v>624</v>
      </c>
      <c r="AP139" s="165" t="s">
        <v>574</v>
      </c>
      <c r="AQ139" s="169" t="s">
        <v>575</v>
      </c>
      <c r="AR139" s="169" t="s">
        <v>625</v>
      </c>
      <c r="AS139" s="207" t="s">
        <v>928</v>
      </c>
      <c r="AT139" s="215"/>
      <c r="AU139" s="215"/>
      <c r="AV139" s="72"/>
      <c r="AW139" s="325"/>
      <c r="BE139" s="215"/>
    </row>
    <row r="140" spans="1:57" ht="63">
      <c r="A140" s="64">
        <v>7</v>
      </c>
      <c r="B140" s="65" t="s">
        <v>931</v>
      </c>
      <c r="C140" s="66">
        <v>10946</v>
      </c>
      <c r="D140" s="102">
        <v>67020300</v>
      </c>
      <c r="E140" s="102">
        <v>54598000</v>
      </c>
      <c r="F140" s="208"/>
      <c r="G140" s="208"/>
      <c r="H140" s="70">
        <v>1</v>
      </c>
      <c r="I140" s="209" t="s">
        <v>121</v>
      </c>
      <c r="J140" s="210">
        <v>2564</v>
      </c>
      <c r="K140" s="210">
        <v>2565</v>
      </c>
      <c r="L140" s="283">
        <v>23936</v>
      </c>
      <c r="M140" s="72"/>
      <c r="N140" s="72"/>
      <c r="O140" s="72"/>
      <c r="P140" s="72"/>
      <c r="Q140" s="72"/>
      <c r="R140" s="72"/>
      <c r="S140" s="72"/>
      <c r="T140" s="72"/>
      <c r="U140" s="72"/>
      <c r="V140" s="72">
        <f t="shared" si="16"/>
        <v>0</v>
      </c>
      <c r="W140" s="73">
        <v>13404100</v>
      </c>
      <c r="X140" s="74">
        <v>53616200</v>
      </c>
      <c r="Y140" s="73"/>
      <c r="Z140" s="75">
        <v>0</v>
      </c>
      <c r="AA140" s="75"/>
      <c r="AB140" s="75"/>
      <c r="AC140" s="76" t="e">
        <f>+M140+N140+O140+P140+Q140+R140+S140+T140+U140+W140+X140+#REF!+Z140+AD140</f>
        <v>#REF!</v>
      </c>
      <c r="AD140" s="212"/>
      <c r="AE140" s="212"/>
      <c r="AF140" s="213"/>
      <c r="AG140" s="214" t="s">
        <v>193</v>
      </c>
      <c r="AH140" s="214" t="s">
        <v>103</v>
      </c>
      <c r="AI140" s="214" t="s">
        <v>194</v>
      </c>
      <c r="AJ140" s="214" t="s">
        <v>182</v>
      </c>
      <c r="AK140" s="214" t="s">
        <v>17</v>
      </c>
      <c r="AL140" s="214"/>
      <c r="AM140" s="214" t="s">
        <v>523</v>
      </c>
      <c r="AN140" s="66" t="s">
        <v>558</v>
      </c>
      <c r="AO140" s="169" t="s">
        <v>624</v>
      </c>
      <c r="AP140" s="165" t="s">
        <v>574</v>
      </c>
      <c r="AQ140" s="169" t="s">
        <v>575</v>
      </c>
      <c r="AR140" s="169" t="s">
        <v>625</v>
      </c>
      <c r="AS140" s="207" t="s">
        <v>930</v>
      </c>
      <c r="AT140" s="215"/>
      <c r="AU140" s="215"/>
      <c r="AV140" s="72"/>
      <c r="AW140" s="325"/>
      <c r="BE140" s="215"/>
    </row>
    <row r="141" spans="1:57" ht="63">
      <c r="A141" s="64">
        <v>7</v>
      </c>
      <c r="B141" s="65" t="s">
        <v>933</v>
      </c>
      <c r="C141" s="66">
        <v>10153</v>
      </c>
      <c r="D141" s="102">
        <v>74244200</v>
      </c>
      <c r="E141" s="102">
        <v>68500000</v>
      </c>
      <c r="F141" s="208"/>
      <c r="G141" s="208"/>
      <c r="H141" s="70">
        <v>1</v>
      </c>
      <c r="I141" s="209" t="s">
        <v>121</v>
      </c>
      <c r="J141" s="210">
        <v>2564</v>
      </c>
      <c r="K141" s="210">
        <v>2565</v>
      </c>
      <c r="L141" s="283">
        <v>23936</v>
      </c>
      <c r="M141" s="72"/>
      <c r="N141" s="72"/>
      <c r="O141" s="72"/>
      <c r="P141" s="72"/>
      <c r="Q141" s="72"/>
      <c r="R141" s="72"/>
      <c r="S141" s="72"/>
      <c r="T141" s="69"/>
      <c r="U141" s="72"/>
      <c r="V141" s="72">
        <f t="shared" si="16"/>
        <v>0</v>
      </c>
      <c r="W141" s="73">
        <v>14848900</v>
      </c>
      <c r="X141" s="74">
        <v>57861300</v>
      </c>
      <c r="Y141" s="73"/>
      <c r="Z141" s="75">
        <v>0</v>
      </c>
      <c r="AA141" s="75"/>
      <c r="AB141" s="75"/>
      <c r="AC141" s="76" t="e">
        <f>+M141+N141+O141+P141+Q141+R141+S141+T141+U141+W141+X141+#REF!+Z141+AD141</f>
        <v>#REF!</v>
      </c>
      <c r="AD141" s="212"/>
      <c r="AE141" s="212"/>
      <c r="AF141" s="213"/>
      <c r="AG141" s="214" t="s">
        <v>190</v>
      </c>
      <c r="AH141" s="214" t="s">
        <v>191</v>
      </c>
      <c r="AI141" s="214" t="s">
        <v>189</v>
      </c>
      <c r="AJ141" s="214" t="s">
        <v>182</v>
      </c>
      <c r="AK141" s="214" t="s">
        <v>21</v>
      </c>
      <c r="AL141" s="214"/>
      <c r="AM141" s="214" t="s">
        <v>427</v>
      </c>
      <c r="AN141" s="66" t="s">
        <v>558</v>
      </c>
      <c r="AO141" s="169" t="s">
        <v>624</v>
      </c>
      <c r="AP141" s="165" t="s">
        <v>574</v>
      </c>
      <c r="AQ141" s="169" t="s">
        <v>575</v>
      </c>
      <c r="AR141" s="169" t="s">
        <v>625</v>
      </c>
      <c r="AS141" s="207" t="s">
        <v>932</v>
      </c>
      <c r="AT141" s="215"/>
      <c r="AU141" s="215"/>
      <c r="AV141" s="72"/>
      <c r="AW141" s="325"/>
      <c r="BE141" s="215"/>
    </row>
    <row r="142" spans="1:57" ht="63">
      <c r="A142" s="129">
        <v>7</v>
      </c>
      <c r="B142" s="130" t="s">
        <v>935</v>
      </c>
      <c r="C142" s="130" t="s">
        <v>484</v>
      </c>
      <c r="D142" s="121">
        <v>181000000</v>
      </c>
      <c r="E142" s="121">
        <v>152490000</v>
      </c>
      <c r="F142" s="220"/>
      <c r="G142" s="220"/>
      <c r="H142" s="131">
        <v>1</v>
      </c>
      <c r="I142" s="230" t="s">
        <v>121</v>
      </c>
      <c r="J142" s="255">
        <v>2562</v>
      </c>
      <c r="K142" s="167">
        <v>2565</v>
      </c>
      <c r="L142" s="283">
        <v>242865</v>
      </c>
      <c r="M142" s="89"/>
      <c r="N142" s="89"/>
      <c r="O142" s="89"/>
      <c r="P142" s="89"/>
      <c r="Q142" s="89"/>
      <c r="R142" s="89"/>
      <c r="S142" s="89"/>
      <c r="T142" s="89">
        <v>36200000</v>
      </c>
      <c r="U142" s="120">
        <v>54308000</v>
      </c>
      <c r="V142" s="72">
        <f t="shared" si="16"/>
        <v>36200000</v>
      </c>
      <c r="W142" s="89">
        <v>2053500</v>
      </c>
      <c r="X142" s="74">
        <v>89968000</v>
      </c>
      <c r="Y142" s="73"/>
      <c r="Z142" s="75"/>
      <c r="AA142" s="75"/>
      <c r="AB142" s="75"/>
      <c r="AC142" s="76" t="e">
        <f>+M142+N142+O142+P142+Q142+R142+S142+T142+U142+W142+X142+#REF!+Z142+AD142</f>
        <v>#REF!</v>
      </c>
      <c r="AD142" s="266"/>
      <c r="AE142" s="118"/>
      <c r="AF142" s="118"/>
      <c r="AG142" s="267" t="s">
        <v>203</v>
      </c>
      <c r="AH142" s="267" t="s">
        <v>199</v>
      </c>
      <c r="AI142" s="267" t="s">
        <v>179</v>
      </c>
      <c r="AJ142" s="268" t="s">
        <v>178</v>
      </c>
      <c r="AK142" s="66" t="s">
        <v>21</v>
      </c>
      <c r="AL142" s="66"/>
      <c r="AM142" s="166" t="s">
        <v>566</v>
      </c>
      <c r="AN142" s="66" t="s">
        <v>558</v>
      </c>
      <c r="AO142" s="218" t="s">
        <v>624</v>
      </c>
      <c r="AP142" s="165" t="s">
        <v>579</v>
      </c>
      <c r="AQ142" s="169" t="s">
        <v>580</v>
      </c>
      <c r="AR142" s="169" t="s">
        <v>153</v>
      </c>
      <c r="AS142" s="272" t="s">
        <v>934</v>
      </c>
      <c r="AT142" s="221" t="s">
        <v>936</v>
      </c>
      <c r="AU142" s="171" t="s">
        <v>682</v>
      </c>
      <c r="AV142" s="73"/>
      <c r="AW142" s="326"/>
      <c r="BE142" s="171"/>
    </row>
    <row r="143" spans="1:57" ht="210" customHeight="1">
      <c r="A143" s="259">
        <v>7</v>
      </c>
      <c r="B143" s="159" t="s">
        <v>938</v>
      </c>
      <c r="C143" s="159"/>
      <c r="D143" s="73">
        <v>70527700</v>
      </c>
      <c r="E143" s="281">
        <v>66424285</v>
      </c>
      <c r="F143" s="264"/>
      <c r="G143" s="264"/>
      <c r="H143" s="131">
        <v>1</v>
      </c>
      <c r="I143" s="165" t="s">
        <v>121</v>
      </c>
      <c r="J143" s="159">
        <v>2560</v>
      </c>
      <c r="K143" s="167">
        <v>2565</v>
      </c>
      <c r="L143" s="283">
        <v>242701</v>
      </c>
      <c r="M143" s="73"/>
      <c r="N143" s="161"/>
      <c r="O143" s="161"/>
      <c r="P143" s="161"/>
      <c r="Q143" s="161"/>
      <c r="R143" s="73">
        <v>14105600</v>
      </c>
      <c r="S143" s="73">
        <v>56422100</v>
      </c>
      <c r="T143" s="88"/>
      <c r="U143" s="120"/>
      <c r="V143" s="72">
        <f t="shared" si="16"/>
        <v>70527700</v>
      </c>
      <c r="W143" s="89"/>
      <c r="X143" s="74">
        <v>61560000</v>
      </c>
      <c r="Y143" s="73"/>
      <c r="Z143" s="75">
        <v>0</v>
      </c>
      <c r="AA143" s="75"/>
      <c r="AB143" s="75"/>
      <c r="AC143" s="76" t="e">
        <f>+M143+N143+O143+P143+Q143+R143+S143+T143+U143+W143+X143+#REF!+Z143+AD143</f>
        <v>#REF!</v>
      </c>
      <c r="AD143" s="145">
        <v>1624300</v>
      </c>
      <c r="AE143" s="123"/>
      <c r="AF143" s="129"/>
      <c r="AG143" s="260" t="s">
        <v>195</v>
      </c>
      <c r="AH143" s="66" t="s">
        <v>196</v>
      </c>
      <c r="AI143" s="66" t="s">
        <v>186</v>
      </c>
      <c r="AJ143" s="260" t="s">
        <v>185</v>
      </c>
      <c r="AK143" s="66" t="s">
        <v>21</v>
      </c>
      <c r="AL143" s="66"/>
      <c r="AM143" s="214" t="s">
        <v>427</v>
      </c>
      <c r="AN143" s="66" t="s">
        <v>558</v>
      </c>
      <c r="AO143" s="169" t="s">
        <v>624</v>
      </c>
      <c r="AP143" s="165" t="s">
        <v>574</v>
      </c>
      <c r="AQ143" s="169" t="s">
        <v>575</v>
      </c>
      <c r="AR143" s="169" t="s">
        <v>625</v>
      </c>
      <c r="AS143" s="172" t="s">
        <v>937</v>
      </c>
      <c r="AT143" s="170"/>
      <c r="AU143" s="171" t="s">
        <v>939</v>
      </c>
      <c r="AV143" s="73"/>
      <c r="AW143" s="326"/>
      <c r="BE143" s="171"/>
    </row>
    <row r="144" spans="1:57" ht="63">
      <c r="A144" s="259">
        <v>7</v>
      </c>
      <c r="B144" s="159" t="s">
        <v>941</v>
      </c>
      <c r="C144" s="159"/>
      <c r="D144" s="73">
        <v>57766600</v>
      </c>
      <c r="E144" s="281">
        <v>44510000</v>
      </c>
      <c r="F144" s="264"/>
      <c r="G144" s="264"/>
      <c r="H144" s="131">
        <v>1</v>
      </c>
      <c r="I144" s="165" t="s">
        <v>121</v>
      </c>
      <c r="J144" s="159">
        <v>2560</v>
      </c>
      <c r="K144" s="167">
        <v>2565</v>
      </c>
      <c r="L144" s="283">
        <v>242654</v>
      </c>
      <c r="M144" s="73"/>
      <c r="N144" s="161"/>
      <c r="O144" s="161"/>
      <c r="P144" s="161"/>
      <c r="Q144" s="161"/>
      <c r="R144" s="73">
        <v>11553400</v>
      </c>
      <c r="S144" s="73">
        <v>9994200</v>
      </c>
      <c r="T144" s="74">
        <v>27535400</v>
      </c>
      <c r="U144" s="120"/>
      <c r="V144" s="72">
        <f t="shared" si="16"/>
        <v>49083000</v>
      </c>
      <c r="W144" s="89"/>
      <c r="X144" s="74">
        <v>30756500</v>
      </c>
      <c r="Y144" s="73"/>
      <c r="Z144" s="75">
        <v>0</v>
      </c>
      <c r="AA144" s="75"/>
      <c r="AB144" s="75"/>
      <c r="AC144" s="76" t="e">
        <f>+M144+N144+O144+P144+Q144+R144+S144+T144+U144+W144+X144+#REF!+Z144+AD144</f>
        <v>#REF!</v>
      </c>
      <c r="AD144" s="145"/>
      <c r="AE144" s="123"/>
      <c r="AF144" s="129"/>
      <c r="AG144" s="214" t="s">
        <v>190</v>
      </c>
      <c r="AH144" s="214" t="s">
        <v>191</v>
      </c>
      <c r="AI144" s="214" t="s">
        <v>189</v>
      </c>
      <c r="AJ144" s="214" t="s">
        <v>182</v>
      </c>
      <c r="AK144" s="214" t="s">
        <v>21</v>
      </c>
      <c r="AL144" s="214"/>
      <c r="AM144" s="66" t="s">
        <v>631</v>
      </c>
      <c r="AN144" s="66" t="s">
        <v>558</v>
      </c>
      <c r="AO144" s="169" t="s">
        <v>624</v>
      </c>
      <c r="AP144" s="165" t="s">
        <v>574</v>
      </c>
      <c r="AQ144" s="169" t="s">
        <v>575</v>
      </c>
      <c r="AR144" s="169" t="s">
        <v>625</v>
      </c>
      <c r="AS144" s="172" t="s">
        <v>940</v>
      </c>
      <c r="AT144" s="170"/>
      <c r="AU144" s="171" t="s">
        <v>942</v>
      </c>
      <c r="AV144" s="73"/>
      <c r="AW144" s="326"/>
      <c r="BE144" s="171"/>
    </row>
    <row r="145" spans="1:57" ht="63">
      <c r="A145" s="64">
        <v>8</v>
      </c>
      <c r="B145" s="65" t="s">
        <v>944</v>
      </c>
      <c r="C145" s="66">
        <v>10153</v>
      </c>
      <c r="D145" s="102">
        <v>74244200</v>
      </c>
      <c r="E145" s="73">
        <v>60880000</v>
      </c>
      <c r="F145" s="264"/>
      <c r="G145" s="264"/>
      <c r="H145" s="70">
        <v>1</v>
      </c>
      <c r="I145" s="209" t="s">
        <v>121</v>
      </c>
      <c r="J145" s="210">
        <v>2564</v>
      </c>
      <c r="K145" s="210">
        <v>2565</v>
      </c>
      <c r="L145" s="211"/>
      <c r="M145" s="72"/>
      <c r="N145" s="72"/>
      <c r="O145" s="72"/>
      <c r="P145" s="72"/>
      <c r="Q145" s="72"/>
      <c r="R145" s="72"/>
      <c r="S145" s="72"/>
      <c r="T145" s="72"/>
      <c r="U145" s="72"/>
      <c r="V145" s="72">
        <f t="shared" si="16"/>
        <v>0</v>
      </c>
      <c r="W145" s="73">
        <v>14848900</v>
      </c>
      <c r="X145" s="74">
        <v>59395300</v>
      </c>
      <c r="Y145" s="73"/>
      <c r="Z145" s="75">
        <v>0</v>
      </c>
      <c r="AA145" s="75"/>
      <c r="AB145" s="75"/>
      <c r="AC145" s="76" t="e">
        <f>+M145+N145+O145+P145+Q145+R145+S145+T145+U145+W145+X145+#REF!+Z145+AD145</f>
        <v>#REF!</v>
      </c>
      <c r="AD145" s="212"/>
      <c r="AE145" s="212"/>
      <c r="AF145" s="213"/>
      <c r="AG145" s="214" t="s">
        <v>165</v>
      </c>
      <c r="AH145" s="214" t="s">
        <v>66</v>
      </c>
      <c r="AI145" s="214" t="s">
        <v>166</v>
      </c>
      <c r="AJ145" s="214" t="s">
        <v>157</v>
      </c>
      <c r="AK145" s="214" t="s">
        <v>28</v>
      </c>
      <c r="AL145" s="214"/>
      <c r="AM145" s="214" t="s">
        <v>427</v>
      </c>
      <c r="AN145" s="66" t="s">
        <v>558</v>
      </c>
      <c r="AO145" s="169" t="s">
        <v>624</v>
      </c>
      <c r="AP145" s="165" t="s">
        <v>574</v>
      </c>
      <c r="AQ145" s="169" t="s">
        <v>575</v>
      </c>
      <c r="AR145" s="169" t="s">
        <v>625</v>
      </c>
      <c r="AS145" s="207" t="s">
        <v>943</v>
      </c>
      <c r="AT145" s="215"/>
      <c r="AU145" s="215"/>
      <c r="AV145" s="72"/>
      <c r="AW145" s="325"/>
      <c r="BE145" s="215"/>
    </row>
    <row r="146" spans="1:57" s="142" customFormat="1" ht="63">
      <c r="A146" s="118">
        <v>8</v>
      </c>
      <c r="B146" s="109" t="s">
        <v>946</v>
      </c>
      <c r="C146" s="66" t="s">
        <v>437</v>
      </c>
      <c r="D146" s="164">
        <v>82441700</v>
      </c>
      <c r="E146" s="90">
        <v>70470000</v>
      </c>
      <c r="F146" s="234"/>
      <c r="G146" s="234"/>
      <c r="H146" s="119">
        <v>1</v>
      </c>
      <c r="I146" s="165" t="s">
        <v>121</v>
      </c>
      <c r="J146" s="166">
        <v>2562</v>
      </c>
      <c r="K146" s="167">
        <v>2565</v>
      </c>
      <c r="L146" s="168">
        <v>242664</v>
      </c>
      <c r="M146" s="73"/>
      <c r="N146" s="73"/>
      <c r="O146" s="73"/>
      <c r="P146" s="73"/>
      <c r="Q146" s="73"/>
      <c r="R146" s="73"/>
      <c r="S146" s="73"/>
      <c r="T146" s="89">
        <v>16488400</v>
      </c>
      <c r="U146" s="120">
        <v>12404300</v>
      </c>
      <c r="V146" s="72">
        <f t="shared" si="16"/>
        <v>16488400</v>
      </c>
      <c r="W146" s="89">
        <v>9161100</v>
      </c>
      <c r="X146" s="74">
        <v>32416200</v>
      </c>
      <c r="Y146" s="73"/>
      <c r="Z146" s="75">
        <v>0</v>
      </c>
      <c r="AA146" s="75"/>
      <c r="AB146" s="75"/>
      <c r="AC146" s="76" t="e">
        <f>+M146+N146+O146+P146+Q146+R146+S146+T146+U146+W146+X146+#REF!+Z146+AD146</f>
        <v>#REF!</v>
      </c>
      <c r="AD146" s="122"/>
      <c r="AE146" s="123"/>
      <c r="AF146" s="129"/>
      <c r="AG146" s="66" t="s">
        <v>177</v>
      </c>
      <c r="AH146" s="232" t="s">
        <v>175</v>
      </c>
      <c r="AI146" s="232" t="s">
        <v>175</v>
      </c>
      <c r="AJ146" s="66" t="s">
        <v>169</v>
      </c>
      <c r="AK146" s="66" t="s">
        <v>21</v>
      </c>
      <c r="AL146" s="66"/>
      <c r="AM146" s="66" t="s">
        <v>523</v>
      </c>
      <c r="AN146" s="66" t="s">
        <v>558</v>
      </c>
      <c r="AO146" s="169" t="s">
        <v>624</v>
      </c>
      <c r="AP146" s="165" t="s">
        <v>574</v>
      </c>
      <c r="AQ146" s="169" t="s">
        <v>575</v>
      </c>
      <c r="AR146" s="169" t="s">
        <v>625</v>
      </c>
      <c r="AS146" s="163" t="s">
        <v>945</v>
      </c>
      <c r="AT146" s="221" t="s">
        <v>947</v>
      </c>
      <c r="AU146" s="284"/>
      <c r="AV146" s="73"/>
      <c r="AW146" s="326"/>
      <c r="BE146" s="284"/>
    </row>
    <row r="147" spans="1:57" s="142" customFormat="1" ht="63">
      <c r="A147" s="118">
        <v>8</v>
      </c>
      <c r="B147" s="109" t="s">
        <v>949</v>
      </c>
      <c r="C147" s="66">
        <v>10950</v>
      </c>
      <c r="D147" s="164">
        <v>130129900</v>
      </c>
      <c r="E147" s="90">
        <v>119309567.8</v>
      </c>
      <c r="F147" s="234"/>
      <c r="G147" s="234"/>
      <c r="H147" s="119">
        <v>1</v>
      </c>
      <c r="I147" s="165" t="s">
        <v>121</v>
      </c>
      <c r="J147" s="166">
        <v>2562</v>
      </c>
      <c r="K147" s="167">
        <v>2565</v>
      </c>
      <c r="L147" s="168">
        <v>242780</v>
      </c>
      <c r="M147" s="73"/>
      <c r="N147" s="73"/>
      <c r="O147" s="73"/>
      <c r="P147" s="73"/>
      <c r="Q147" s="73"/>
      <c r="R147" s="73"/>
      <c r="S147" s="73"/>
      <c r="T147" s="89">
        <v>26026000</v>
      </c>
      <c r="U147" s="120">
        <v>22213600</v>
      </c>
      <c r="V147" s="72">
        <f t="shared" si="16"/>
        <v>26026000</v>
      </c>
      <c r="W147" s="89">
        <v>22439700</v>
      </c>
      <c r="X147" s="74">
        <v>51825800</v>
      </c>
      <c r="Y147" s="73"/>
      <c r="Z147" s="75">
        <v>0</v>
      </c>
      <c r="AA147" s="75"/>
      <c r="AB147" s="75"/>
      <c r="AC147" s="76" t="e">
        <f>+M147+N147+O147+P147+Q147+R147+S147+T147+U147+W147+X147+#REF!+Z147+AD147</f>
        <v>#REF!</v>
      </c>
      <c r="AD147" s="122"/>
      <c r="AE147" s="123"/>
      <c r="AF147" s="129"/>
      <c r="AG147" s="66" t="s">
        <v>172</v>
      </c>
      <c r="AH147" s="66" t="s">
        <v>173</v>
      </c>
      <c r="AI147" s="66" t="s">
        <v>174</v>
      </c>
      <c r="AJ147" s="66" t="s">
        <v>168</v>
      </c>
      <c r="AK147" s="66" t="s">
        <v>33</v>
      </c>
      <c r="AL147" s="66"/>
      <c r="AM147" s="66" t="s">
        <v>893</v>
      </c>
      <c r="AN147" s="66" t="s">
        <v>558</v>
      </c>
      <c r="AO147" s="169" t="s">
        <v>624</v>
      </c>
      <c r="AP147" s="165" t="s">
        <v>574</v>
      </c>
      <c r="AQ147" s="169" t="s">
        <v>575</v>
      </c>
      <c r="AR147" s="169" t="s">
        <v>625</v>
      </c>
      <c r="AS147" s="163" t="s">
        <v>948</v>
      </c>
      <c r="AT147" s="221" t="s">
        <v>950</v>
      </c>
      <c r="AU147" s="171" t="s">
        <v>682</v>
      </c>
      <c r="AV147" s="73"/>
      <c r="AW147" s="326"/>
      <c r="BE147" s="171"/>
    </row>
    <row r="148" spans="1:57" ht="63">
      <c r="A148" s="144">
        <v>8</v>
      </c>
      <c r="B148" s="130" t="s">
        <v>952</v>
      </c>
      <c r="C148" s="130">
        <v>10944</v>
      </c>
      <c r="D148" s="121">
        <v>105702900</v>
      </c>
      <c r="E148" s="121">
        <v>78800000</v>
      </c>
      <c r="F148" s="220"/>
      <c r="G148" s="220"/>
      <c r="H148" s="131">
        <v>1</v>
      </c>
      <c r="I148" s="250" t="s">
        <v>121</v>
      </c>
      <c r="J148" s="255">
        <v>2563</v>
      </c>
      <c r="K148" s="167">
        <v>2565</v>
      </c>
      <c r="L148" s="168">
        <v>243075</v>
      </c>
      <c r="M148" s="89"/>
      <c r="N148" s="89"/>
      <c r="O148" s="89"/>
      <c r="P148" s="89"/>
      <c r="Q148" s="89"/>
      <c r="R148" s="89"/>
      <c r="S148" s="89"/>
      <c r="T148" s="73"/>
      <c r="U148" s="73">
        <v>5285300</v>
      </c>
      <c r="V148" s="72">
        <f t="shared" si="16"/>
        <v>0</v>
      </c>
      <c r="W148" s="89">
        <v>21140600</v>
      </c>
      <c r="X148" s="74">
        <v>52374100</v>
      </c>
      <c r="Y148" s="73"/>
      <c r="Z148" s="75">
        <v>0</v>
      </c>
      <c r="AA148" s="75"/>
      <c r="AB148" s="75"/>
      <c r="AC148" s="76" t="e">
        <f>+M148+N148+O148+P148+Q148+R148+S148+T148+U148+W148+X148+#REF!+Z148+AD148</f>
        <v>#REF!</v>
      </c>
      <c r="AD148" s="266"/>
      <c r="AE148" s="118"/>
      <c r="AF148" s="118"/>
      <c r="AG148" s="267" t="s">
        <v>425</v>
      </c>
      <c r="AH148" s="267" t="s">
        <v>426</v>
      </c>
      <c r="AI148" s="267" t="s">
        <v>176</v>
      </c>
      <c r="AJ148" s="268" t="s">
        <v>169</v>
      </c>
      <c r="AK148" s="66" t="s">
        <v>16</v>
      </c>
      <c r="AL148" s="66"/>
      <c r="AM148" s="248" t="s">
        <v>631</v>
      </c>
      <c r="AN148" s="66" t="s">
        <v>558</v>
      </c>
      <c r="AO148" s="218" t="s">
        <v>624</v>
      </c>
      <c r="AP148" s="165" t="s">
        <v>579</v>
      </c>
      <c r="AQ148" s="169" t="s">
        <v>580</v>
      </c>
      <c r="AR148" s="169" t="s">
        <v>153</v>
      </c>
      <c r="AS148" s="263" t="s">
        <v>951</v>
      </c>
      <c r="AT148" s="221"/>
      <c r="AU148" s="175" t="s">
        <v>953</v>
      </c>
      <c r="AV148" s="73">
        <v>15855300</v>
      </c>
      <c r="AW148" s="326"/>
      <c r="BE148" s="175"/>
    </row>
    <row r="149" spans="1:57" s="142" customFormat="1" ht="63">
      <c r="A149" s="118">
        <v>9</v>
      </c>
      <c r="B149" s="109" t="s">
        <v>955</v>
      </c>
      <c r="C149" s="66"/>
      <c r="D149" s="164">
        <v>534354500</v>
      </c>
      <c r="E149" s="76">
        <v>459409500</v>
      </c>
      <c r="F149" s="236"/>
      <c r="G149" s="236"/>
      <c r="H149" s="119">
        <v>1</v>
      </c>
      <c r="I149" s="165" t="s">
        <v>121</v>
      </c>
      <c r="J149" s="166">
        <v>2561</v>
      </c>
      <c r="K149" s="167">
        <v>2565</v>
      </c>
      <c r="L149" s="168">
        <v>242606</v>
      </c>
      <c r="M149" s="73"/>
      <c r="N149" s="73"/>
      <c r="O149" s="73"/>
      <c r="P149" s="73"/>
      <c r="Q149" s="73"/>
      <c r="R149" s="73"/>
      <c r="S149" s="73">
        <v>106870900</v>
      </c>
      <c r="T149" s="89">
        <v>12148300</v>
      </c>
      <c r="U149" s="120">
        <v>62447600</v>
      </c>
      <c r="V149" s="72">
        <f t="shared" si="16"/>
        <v>119019200</v>
      </c>
      <c r="W149" s="89">
        <v>95127100</v>
      </c>
      <c r="X149" s="74">
        <v>180547900</v>
      </c>
      <c r="Y149" s="73"/>
      <c r="Z149" s="75">
        <v>0</v>
      </c>
      <c r="AA149" s="75"/>
      <c r="AB149" s="75"/>
      <c r="AC149" s="76" t="e">
        <f>+M149+N149+O149+P149+Q149+R149+S149+T149+U149+W149+X149+#REF!+Z149+AD149</f>
        <v>#REF!</v>
      </c>
      <c r="AD149" s="145"/>
      <c r="AE149" s="68">
        <v>2267744.4</v>
      </c>
      <c r="AF149" s="129" t="s">
        <v>764</v>
      </c>
      <c r="AG149" s="66" t="s">
        <v>549</v>
      </c>
      <c r="AH149" s="66" t="s">
        <v>66</v>
      </c>
      <c r="AI149" s="66" t="s">
        <v>145</v>
      </c>
      <c r="AJ149" s="66" t="s">
        <v>146</v>
      </c>
      <c r="AK149" s="66" t="s">
        <v>33</v>
      </c>
      <c r="AL149" s="66"/>
      <c r="AM149" s="66" t="s">
        <v>631</v>
      </c>
      <c r="AN149" s="66" t="s">
        <v>558</v>
      </c>
      <c r="AO149" s="169" t="s">
        <v>624</v>
      </c>
      <c r="AP149" s="165" t="s">
        <v>574</v>
      </c>
      <c r="AQ149" s="169" t="s">
        <v>575</v>
      </c>
      <c r="AR149" s="169" t="s">
        <v>625</v>
      </c>
      <c r="AS149" s="163" t="s">
        <v>954</v>
      </c>
      <c r="AT149" s="170" t="s">
        <v>956</v>
      </c>
      <c r="AU149" s="258" t="s">
        <v>957</v>
      </c>
      <c r="AV149" s="73"/>
      <c r="AW149" s="326"/>
      <c r="BE149" s="258"/>
    </row>
    <row r="150" spans="1:57" ht="63">
      <c r="A150" s="118">
        <v>9</v>
      </c>
      <c r="B150" s="109" t="s">
        <v>959</v>
      </c>
      <c r="C150" s="66">
        <v>10007</v>
      </c>
      <c r="D150" s="164">
        <v>177703500</v>
      </c>
      <c r="E150" s="76">
        <v>142785000</v>
      </c>
      <c r="F150" s="236"/>
      <c r="G150" s="236"/>
      <c r="H150" s="119">
        <v>1</v>
      </c>
      <c r="I150" s="165" t="s">
        <v>121</v>
      </c>
      <c r="J150" s="166">
        <v>2562</v>
      </c>
      <c r="K150" s="167">
        <v>2565</v>
      </c>
      <c r="L150" s="168">
        <v>23176</v>
      </c>
      <c r="M150" s="73"/>
      <c r="N150" s="73"/>
      <c r="O150" s="73"/>
      <c r="P150" s="73"/>
      <c r="Q150" s="73"/>
      <c r="R150" s="73"/>
      <c r="S150" s="73"/>
      <c r="T150" s="89">
        <v>35540700</v>
      </c>
      <c r="U150" s="120">
        <v>11570500</v>
      </c>
      <c r="V150" s="72">
        <f t="shared" si="16"/>
        <v>35540700</v>
      </c>
      <c r="W150" s="89">
        <v>31264300</v>
      </c>
      <c r="X150" s="74">
        <v>64409500</v>
      </c>
      <c r="Y150" s="73"/>
      <c r="Z150" s="75">
        <v>0</v>
      </c>
      <c r="AA150" s="75"/>
      <c r="AB150" s="75"/>
      <c r="AC150" s="76" t="e">
        <f>+M150+N150+O150+P150+Q150+R150+S150+T150+U150+W150+X150+#REF!+Z150+AD150</f>
        <v>#REF!</v>
      </c>
      <c r="AD150" s="145"/>
      <c r="AE150" s="123"/>
      <c r="AF150" s="129"/>
      <c r="AG150" s="66" t="s">
        <v>547</v>
      </c>
      <c r="AH150" s="232" t="s">
        <v>548</v>
      </c>
      <c r="AI150" s="232" t="s">
        <v>543</v>
      </c>
      <c r="AJ150" s="66" t="s">
        <v>148</v>
      </c>
      <c r="AK150" s="66" t="s">
        <v>29</v>
      </c>
      <c r="AL150" s="66"/>
      <c r="AM150" s="66" t="s">
        <v>628</v>
      </c>
      <c r="AN150" s="66" t="s">
        <v>558</v>
      </c>
      <c r="AO150" s="169" t="s">
        <v>624</v>
      </c>
      <c r="AP150" s="165" t="s">
        <v>574</v>
      </c>
      <c r="AQ150" s="169" t="s">
        <v>575</v>
      </c>
      <c r="AR150" s="169" t="s">
        <v>625</v>
      </c>
      <c r="AS150" s="163" t="s">
        <v>958</v>
      </c>
      <c r="AT150" s="170" t="s">
        <v>960</v>
      </c>
      <c r="AU150" s="261"/>
      <c r="AV150" s="73"/>
      <c r="AW150" s="326"/>
      <c r="BE150" s="261"/>
    </row>
    <row r="151" spans="1:57" ht="63">
      <c r="A151" s="84">
        <v>9</v>
      </c>
      <c r="B151" s="109" t="s">
        <v>962</v>
      </c>
      <c r="C151" s="66">
        <v>8813</v>
      </c>
      <c r="D151" s="106">
        <v>13011000</v>
      </c>
      <c r="E151" s="86">
        <v>11089900</v>
      </c>
      <c r="F151" s="223"/>
      <c r="G151" s="223"/>
      <c r="H151" s="102">
        <v>1</v>
      </c>
      <c r="I151" s="224" t="s">
        <v>121</v>
      </c>
      <c r="J151" s="167">
        <v>2563</v>
      </c>
      <c r="K151" s="167">
        <v>2565</v>
      </c>
      <c r="L151" s="168">
        <v>242640</v>
      </c>
      <c r="M151" s="73"/>
      <c r="N151" s="73"/>
      <c r="O151" s="73"/>
      <c r="P151" s="88"/>
      <c r="Q151" s="73"/>
      <c r="R151" s="73"/>
      <c r="S151" s="73"/>
      <c r="T151" s="73"/>
      <c r="U151" s="73">
        <v>1301100</v>
      </c>
      <c r="V151" s="72">
        <f t="shared" si="16"/>
        <v>0</v>
      </c>
      <c r="W151" s="89">
        <v>5767800</v>
      </c>
      <c r="X151" s="74">
        <v>4021000</v>
      </c>
      <c r="Y151" s="73"/>
      <c r="Z151" s="75">
        <v>0</v>
      </c>
      <c r="AA151" s="75"/>
      <c r="AB151" s="75"/>
      <c r="AC151" s="76" t="e">
        <f>+M151+N151+O151+P151+Q151+R151+S151+T151+U151+W151+X151+#REF!+Z151+AD151</f>
        <v>#REF!</v>
      </c>
      <c r="AD151" s="91"/>
      <c r="AE151" s="226"/>
      <c r="AF151" s="93"/>
      <c r="AG151" s="159" t="s">
        <v>150</v>
      </c>
      <c r="AH151" s="159" t="s">
        <v>151</v>
      </c>
      <c r="AI151" s="159" t="s">
        <v>151</v>
      </c>
      <c r="AJ151" s="159" t="s">
        <v>141</v>
      </c>
      <c r="AK151" s="167" t="s">
        <v>17</v>
      </c>
      <c r="AL151" s="167"/>
      <c r="AM151" s="227" t="s">
        <v>634</v>
      </c>
      <c r="AN151" s="66" t="s">
        <v>558</v>
      </c>
      <c r="AO151" s="169" t="s">
        <v>624</v>
      </c>
      <c r="AP151" s="165" t="s">
        <v>574</v>
      </c>
      <c r="AQ151" s="169" t="s">
        <v>575</v>
      </c>
      <c r="AR151" s="169" t="s">
        <v>625</v>
      </c>
      <c r="AS151" s="172" t="s">
        <v>961</v>
      </c>
      <c r="AT151" s="159"/>
      <c r="AU151" s="175" t="s">
        <v>963</v>
      </c>
      <c r="AV151" s="73">
        <v>1301100</v>
      </c>
      <c r="AW151" s="326"/>
      <c r="BE151" s="175"/>
    </row>
    <row r="152" spans="1:57" ht="63">
      <c r="A152" s="84">
        <v>9</v>
      </c>
      <c r="B152" s="109" t="s">
        <v>965</v>
      </c>
      <c r="C152" s="66">
        <v>10153</v>
      </c>
      <c r="D152" s="106">
        <v>74244200</v>
      </c>
      <c r="E152" s="86">
        <v>62345000</v>
      </c>
      <c r="F152" s="223"/>
      <c r="G152" s="223"/>
      <c r="H152" s="102">
        <v>1</v>
      </c>
      <c r="I152" s="224" t="s">
        <v>121</v>
      </c>
      <c r="J152" s="167">
        <v>2563</v>
      </c>
      <c r="K152" s="167">
        <v>2565</v>
      </c>
      <c r="L152" s="168">
        <v>242754</v>
      </c>
      <c r="M152" s="73"/>
      <c r="N152" s="73"/>
      <c r="O152" s="73"/>
      <c r="P152" s="88"/>
      <c r="Q152" s="73"/>
      <c r="R152" s="73"/>
      <c r="S152" s="73"/>
      <c r="T152" s="73"/>
      <c r="U152" s="73">
        <v>7424500</v>
      </c>
      <c r="V152" s="72">
        <f t="shared" si="16"/>
        <v>0</v>
      </c>
      <c r="W152" s="89">
        <v>11881100</v>
      </c>
      <c r="X152" s="74">
        <v>43039400</v>
      </c>
      <c r="Y152" s="73"/>
      <c r="Z152" s="75">
        <v>0</v>
      </c>
      <c r="AA152" s="75"/>
      <c r="AB152" s="75"/>
      <c r="AC152" s="76" t="e">
        <f>+M152+N152+O152+P152+Q152+R152+S152+T152+U152+W152+X152+#REF!+Z152+AD152</f>
        <v>#REF!</v>
      </c>
      <c r="AD152" s="91"/>
      <c r="AE152" s="68">
        <v>400487.36</v>
      </c>
      <c r="AF152" s="93"/>
      <c r="AG152" s="159" t="s">
        <v>545</v>
      </c>
      <c r="AH152" s="159" t="s">
        <v>66</v>
      </c>
      <c r="AI152" s="159" t="s">
        <v>147</v>
      </c>
      <c r="AJ152" s="159" t="s">
        <v>148</v>
      </c>
      <c r="AK152" s="167" t="s">
        <v>33</v>
      </c>
      <c r="AL152" s="167"/>
      <c r="AM152" s="227" t="s">
        <v>427</v>
      </c>
      <c r="AN152" s="66" t="s">
        <v>558</v>
      </c>
      <c r="AO152" s="169" t="s">
        <v>624</v>
      </c>
      <c r="AP152" s="165" t="s">
        <v>574</v>
      </c>
      <c r="AQ152" s="169" t="s">
        <v>575</v>
      </c>
      <c r="AR152" s="169" t="s">
        <v>625</v>
      </c>
      <c r="AS152" s="172" t="s">
        <v>964</v>
      </c>
      <c r="AT152" s="159"/>
      <c r="AU152" s="175" t="s">
        <v>966</v>
      </c>
      <c r="AV152" s="73">
        <v>7424400</v>
      </c>
      <c r="AW152" s="326"/>
      <c r="BE152" s="175"/>
    </row>
    <row r="153" spans="1:57" ht="63">
      <c r="A153" s="84">
        <v>9</v>
      </c>
      <c r="B153" s="109" t="s">
        <v>968</v>
      </c>
      <c r="C153" s="66">
        <v>10153</v>
      </c>
      <c r="D153" s="106">
        <v>74244200</v>
      </c>
      <c r="E153" s="86">
        <v>57720000</v>
      </c>
      <c r="F153" s="223"/>
      <c r="G153" s="223"/>
      <c r="H153" s="102">
        <v>1</v>
      </c>
      <c r="I153" s="224" t="s">
        <v>121</v>
      </c>
      <c r="J153" s="167">
        <v>2563</v>
      </c>
      <c r="K153" s="167">
        <v>2565</v>
      </c>
      <c r="L153" s="168">
        <v>243336</v>
      </c>
      <c r="M153" s="73"/>
      <c r="N153" s="73"/>
      <c r="O153" s="73"/>
      <c r="P153" s="88"/>
      <c r="Q153" s="73"/>
      <c r="R153" s="73"/>
      <c r="S153" s="73"/>
      <c r="T153" s="73"/>
      <c r="U153" s="73">
        <v>4083500</v>
      </c>
      <c r="V153" s="72">
        <f t="shared" si="16"/>
        <v>0</v>
      </c>
      <c r="W153" s="89">
        <v>11881100</v>
      </c>
      <c r="X153" s="74">
        <v>41755400</v>
      </c>
      <c r="Y153" s="73"/>
      <c r="Z153" s="75">
        <v>0</v>
      </c>
      <c r="AA153" s="75"/>
      <c r="AB153" s="75"/>
      <c r="AC153" s="76" t="e">
        <f>+M153+N153+O153+P153+Q153+R153+S153+T153+U153+W153+X153+#REF!+Z153+AD153</f>
        <v>#REF!</v>
      </c>
      <c r="AD153" s="91"/>
      <c r="AE153" s="226"/>
      <c r="AF153" s="93"/>
      <c r="AG153" s="159" t="s">
        <v>539</v>
      </c>
      <c r="AH153" s="159" t="s">
        <v>540</v>
      </c>
      <c r="AI153" s="159" t="s">
        <v>145</v>
      </c>
      <c r="AJ153" s="159" t="s">
        <v>146</v>
      </c>
      <c r="AK153" s="167" t="s">
        <v>29</v>
      </c>
      <c r="AL153" s="167"/>
      <c r="AM153" s="227" t="s">
        <v>427</v>
      </c>
      <c r="AN153" s="66" t="s">
        <v>558</v>
      </c>
      <c r="AO153" s="169" t="s">
        <v>624</v>
      </c>
      <c r="AP153" s="165" t="s">
        <v>574</v>
      </c>
      <c r="AQ153" s="169" t="s">
        <v>575</v>
      </c>
      <c r="AR153" s="169" t="s">
        <v>625</v>
      </c>
      <c r="AS153" s="172" t="s">
        <v>967</v>
      </c>
      <c r="AT153" s="159"/>
      <c r="AU153" s="175" t="s">
        <v>969</v>
      </c>
      <c r="AV153" s="73">
        <v>10765400</v>
      </c>
      <c r="AW153" s="326"/>
      <c r="BE153" s="175"/>
    </row>
    <row r="154" spans="1:57" ht="63">
      <c r="A154" s="129">
        <v>9</v>
      </c>
      <c r="B154" s="238" t="s">
        <v>971</v>
      </c>
      <c r="C154" s="248">
        <v>10535</v>
      </c>
      <c r="D154" s="89">
        <v>59449900</v>
      </c>
      <c r="E154" s="121">
        <v>50882100</v>
      </c>
      <c r="F154" s="220"/>
      <c r="G154" s="220"/>
      <c r="H154" s="70">
        <v>1</v>
      </c>
      <c r="I154" s="250" t="s">
        <v>121</v>
      </c>
      <c r="J154" s="255">
        <v>2563</v>
      </c>
      <c r="K154" s="167">
        <v>2565</v>
      </c>
      <c r="L154" s="168">
        <v>242979</v>
      </c>
      <c r="M154" s="89"/>
      <c r="N154" s="89"/>
      <c r="O154" s="89"/>
      <c r="P154" s="89"/>
      <c r="Q154" s="89"/>
      <c r="R154" s="89"/>
      <c r="S154" s="89"/>
      <c r="T154" s="73"/>
      <c r="U154" s="73">
        <v>5945100</v>
      </c>
      <c r="V154" s="72">
        <f t="shared" si="16"/>
        <v>0</v>
      </c>
      <c r="W154" s="89">
        <v>7310700</v>
      </c>
      <c r="X154" s="74">
        <v>37626300</v>
      </c>
      <c r="Y154" s="73"/>
      <c r="Z154" s="75">
        <v>0</v>
      </c>
      <c r="AA154" s="75"/>
      <c r="AB154" s="75"/>
      <c r="AC154" s="76" t="e">
        <f>+M154+N154+O154+P154+Q154+R154+S154+T154+U154+W154+X154+#REF!+Z154+AD154</f>
        <v>#REF!</v>
      </c>
      <c r="AD154" s="266"/>
      <c r="AE154" s="285">
        <v>431193</v>
      </c>
      <c r="AF154" s="118"/>
      <c r="AG154" s="248" t="s">
        <v>142</v>
      </c>
      <c r="AH154" s="248" t="s">
        <v>143</v>
      </c>
      <c r="AI154" s="248" t="s">
        <v>144</v>
      </c>
      <c r="AJ154" s="248" t="s">
        <v>138</v>
      </c>
      <c r="AK154" s="173" t="s">
        <v>29</v>
      </c>
      <c r="AL154" s="173"/>
      <c r="AM154" s="248" t="s">
        <v>634</v>
      </c>
      <c r="AN154" s="66" t="s">
        <v>558</v>
      </c>
      <c r="AO154" s="218" t="s">
        <v>624</v>
      </c>
      <c r="AP154" s="165" t="s">
        <v>579</v>
      </c>
      <c r="AQ154" s="169" t="s">
        <v>580</v>
      </c>
      <c r="AR154" s="169" t="s">
        <v>153</v>
      </c>
      <c r="AS154" s="263" t="s">
        <v>970</v>
      </c>
      <c r="AT154" s="221"/>
      <c r="AU154" s="175" t="s">
        <v>972</v>
      </c>
      <c r="AV154" s="73">
        <v>5944900</v>
      </c>
      <c r="AW154" s="326"/>
      <c r="BE154" s="175"/>
    </row>
    <row r="155" spans="1:57" ht="63">
      <c r="A155" s="64">
        <v>10</v>
      </c>
      <c r="B155" s="65" t="s">
        <v>974</v>
      </c>
      <c r="C155" s="66">
        <v>10946</v>
      </c>
      <c r="D155" s="102">
        <v>67020300</v>
      </c>
      <c r="E155" s="121">
        <v>59800000</v>
      </c>
      <c r="F155" s="220"/>
      <c r="G155" s="220"/>
      <c r="H155" s="70">
        <v>1</v>
      </c>
      <c r="I155" s="209" t="s">
        <v>121</v>
      </c>
      <c r="J155" s="210">
        <v>2564</v>
      </c>
      <c r="K155" s="210">
        <v>2565</v>
      </c>
      <c r="L155" s="211"/>
      <c r="M155" s="72"/>
      <c r="N155" s="72"/>
      <c r="O155" s="72"/>
      <c r="P155" s="72"/>
      <c r="Q155" s="72"/>
      <c r="R155" s="72"/>
      <c r="S155" s="72"/>
      <c r="T155" s="72"/>
      <c r="U155" s="72"/>
      <c r="V155" s="72">
        <f t="shared" si="16"/>
        <v>0</v>
      </c>
      <c r="W155" s="73">
        <v>13404100</v>
      </c>
      <c r="X155" s="74">
        <v>53616200</v>
      </c>
      <c r="Y155" s="73"/>
      <c r="Z155" s="75">
        <v>0</v>
      </c>
      <c r="AA155" s="75"/>
      <c r="AB155" s="75"/>
      <c r="AC155" s="76" t="e">
        <f>+M155+N155+O155+P155+Q155+R155+S155+T155+U155+W155+X155+#REF!+Z155+AD155</f>
        <v>#REF!</v>
      </c>
      <c r="AD155" s="212"/>
      <c r="AE155" s="212"/>
      <c r="AF155" s="213"/>
      <c r="AG155" s="214" t="s">
        <v>134</v>
      </c>
      <c r="AH155" s="214" t="s">
        <v>129</v>
      </c>
      <c r="AI155" s="214" t="s">
        <v>116</v>
      </c>
      <c r="AJ155" s="286" t="s">
        <v>125</v>
      </c>
      <c r="AK155" s="214" t="s">
        <v>17</v>
      </c>
      <c r="AL155" s="214"/>
      <c r="AM155" s="214" t="s">
        <v>523</v>
      </c>
      <c r="AN155" s="66" t="s">
        <v>558</v>
      </c>
      <c r="AO155" s="169" t="s">
        <v>624</v>
      </c>
      <c r="AP155" s="165" t="s">
        <v>574</v>
      </c>
      <c r="AQ155" s="169" t="s">
        <v>575</v>
      </c>
      <c r="AR155" s="169" t="s">
        <v>625</v>
      </c>
      <c r="AS155" s="207" t="s">
        <v>973</v>
      </c>
      <c r="AT155" s="215"/>
      <c r="AU155" s="215"/>
      <c r="AV155" s="72"/>
      <c r="AW155" s="325"/>
      <c r="BE155" s="215"/>
    </row>
    <row r="156" spans="1:57" ht="63">
      <c r="A156" s="64">
        <v>10</v>
      </c>
      <c r="B156" s="65" t="s">
        <v>976</v>
      </c>
      <c r="C156" s="66">
        <v>10946</v>
      </c>
      <c r="D156" s="102">
        <v>67020300</v>
      </c>
      <c r="E156" s="121">
        <v>64200000</v>
      </c>
      <c r="F156" s="220"/>
      <c r="G156" s="220"/>
      <c r="H156" s="70">
        <v>1</v>
      </c>
      <c r="I156" s="209" t="s">
        <v>121</v>
      </c>
      <c r="J156" s="210">
        <v>2564</v>
      </c>
      <c r="K156" s="210">
        <v>2565</v>
      </c>
      <c r="L156" s="211"/>
      <c r="M156" s="72"/>
      <c r="N156" s="72"/>
      <c r="O156" s="72"/>
      <c r="P156" s="72"/>
      <c r="Q156" s="72"/>
      <c r="R156" s="72"/>
      <c r="S156" s="72"/>
      <c r="T156" s="72"/>
      <c r="U156" s="72"/>
      <c r="V156" s="72">
        <f t="shared" si="16"/>
        <v>0</v>
      </c>
      <c r="W156" s="73">
        <v>13404100</v>
      </c>
      <c r="X156" s="74">
        <v>53616200</v>
      </c>
      <c r="Y156" s="73"/>
      <c r="Z156" s="75">
        <v>0</v>
      </c>
      <c r="AA156" s="75"/>
      <c r="AB156" s="75"/>
      <c r="AC156" s="76" t="e">
        <f>+M156+N156+O156+P156+Q156+R156+S156+T156+U156+W156+X156+#REF!+Z156+AD156</f>
        <v>#REF!</v>
      </c>
      <c r="AD156" s="212"/>
      <c r="AE156" s="212"/>
      <c r="AF156" s="213"/>
      <c r="AG156" s="214" t="s">
        <v>122</v>
      </c>
      <c r="AH156" s="214" t="s">
        <v>111</v>
      </c>
      <c r="AI156" s="214" t="s">
        <v>111</v>
      </c>
      <c r="AJ156" s="286" t="s">
        <v>101</v>
      </c>
      <c r="AK156" s="214" t="s">
        <v>17</v>
      </c>
      <c r="AL156" s="214"/>
      <c r="AM156" s="214" t="s">
        <v>523</v>
      </c>
      <c r="AN156" s="66" t="s">
        <v>558</v>
      </c>
      <c r="AO156" s="169" t="s">
        <v>624</v>
      </c>
      <c r="AP156" s="165" t="s">
        <v>574</v>
      </c>
      <c r="AQ156" s="169" t="s">
        <v>575</v>
      </c>
      <c r="AR156" s="169" t="s">
        <v>625</v>
      </c>
      <c r="AS156" s="207" t="s">
        <v>975</v>
      </c>
      <c r="AT156" s="215"/>
      <c r="AU156" s="215"/>
      <c r="AV156" s="72"/>
      <c r="AW156" s="325"/>
      <c r="BE156" s="215"/>
    </row>
    <row r="157" spans="1:57" ht="63">
      <c r="A157" s="64">
        <v>10</v>
      </c>
      <c r="B157" s="65" t="s">
        <v>978</v>
      </c>
      <c r="C157" s="66">
        <v>10124</v>
      </c>
      <c r="D157" s="102">
        <v>28771400</v>
      </c>
      <c r="E157" s="121">
        <v>23115789</v>
      </c>
      <c r="F157" s="220"/>
      <c r="G157" s="220"/>
      <c r="H157" s="70">
        <v>1</v>
      </c>
      <c r="I157" s="209" t="s">
        <v>121</v>
      </c>
      <c r="J157" s="210">
        <v>2564</v>
      </c>
      <c r="K157" s="210">
        <v>2565</v>
      </c>
      <c r="L157" s="211"/>
      <c r="M157" s="72"/>
      <c r="N157" s="72"/>
      <c r="O157" s="72"/>
      <c r="P157" s="72"/>
      <c r="Q157" s="72"/>
      <c r="R157" s="72"/>
      <c r="S157" s="72"/>
      <c r="T157" s="72"/>
      <c r="U157" s="72"/>
      <c r="V157" s="72">
        <f t="shared" si="16"/>
        <v>0</v>
      </c>
      <c r="W157" s="73">
        <v>5754300</v>
      </c>
      <c r="X157" s="74">
        <v>23017100</v>
      </c>
      <c r="Y157" s="73"/>
      <c r="Z157" s="75">
        <v>0</v>
      </c>
      <c r="AA157" s="75"/>
      <c r="AB157" s="75"/>
      <c r="AC157" s="76" t="e">
        <f>+M157+N157+O157+P157+Q157+R157+S157+T157+U157+W157+X157+#REF!+Z157+AD157</f>
        <v>#REF!</v>
      </c>
      <c r="AD157" s="212"/>
      <c r="AE157" s="212"/>
      <c r="AF157" s="213"/>
      <c r="AG157" s="214" t="s">
        <v>135</v>
      </c>
      <c r="AH157" s="214" t="s">
        <v>136</v>
      </c>
      <c r="AI157" s="214" t="s">
        <v>127</v>
      </c>
      <c r="AJ157" s="286" t="s">
        <v>125</v>
      </c>
      <c r="AK157" s="214" t="s">
        <v>21</v>
      </c>
      <c r="AL157" s="214"/>
      <c r="AM157" s="214" t="s">
        <v>427</v>
      </c>
      <c r="AN157" s="66" t="s">
        <v>558</v>
      </c>
      <c r="AO157" s="218" t="s">
        <v>624</v>
      </c>
      <c r="AP157" s="165" t="s">
        <v>579</v>
      </c>
      <c r="AQ157" s="169" t="s">
        <v>580</v>
      </c>
      <c r="AR157" s="169" t="s">
        <v>153</v>
      </c>
      <c r="AS157" s="207" t="s">
        <v>977</v>
      </c>
      <c r="AT157" s="215"/>
      <c r="AU157" s="215"/>
      <c r="AV157" s="72"/>
      <c r="AW157" s="325"/>
      <c r="BE157" s="215"/>
    </row>
    <row r="158" spans="1:57" ht="63">
      <c r="A158" s="118">
        <v>10</v>
      </c>
      <c r="B158" s="109" t="s">
        <v>980</v>
      </c>
      <c r="C158" s="66"/>
      <c r="D158" s="164">
        <v>325627000</v>
      </c>
      <c r="E158" s="76">
        <v>296320000</v>
      </c>
      <c r="F158" s="236"/>
      <c r="G158" s="236"/>
      <c r="H158" s="119">
        <v>1</v>
      </c>
      <c r="I158" s="165" t="s">
        <v>121</v>
      </c>
      <c r="J158" s="166">
        <v>2561</v>
      </c>
      <c r="K158" s="167">
        <v>2565</v>
      </c>
      <c r="L158" s="168">
        <v>23568</v>
      </c>
      <c r="M158" s="73"/>
      <c r="N158" s="73"/>
      <c r="O158" s="73"/>
      <c r="P158" s="73"/>
      <c r="Q158" s="73"/>
      <c r="R158" s="73"/>
      <c r="S158" s="73">
        <v>65125400</v>
      </c>
      <c r="T158" s="89">
        <v>67874600</v>
      </c>
      <c r="U158" s="120"/>
      <c r="V158" s="72">
        <f t="shared" ref="V158:V179" si="17">M158+N158+O158+P158+Q158+R158+S158+T158</f>
        <v>133000000</v>
      </c>
      <c r="W158" s="89">
        <v>4611100</v>
      </c>
      <c r="X158" s="74">
        <v>177856900</v>
      </c>
      <c r="Y158" s="73"/>
      <c r="Z158" s="75">
        <v>0</v>
      </c>
      <c r="AA158" s="75"/>
      <c r="AB158" s="75"/>
      <c r="AC158" s="76" t="e">
        <f>+M158+N158+O158+P158+Q158+R158+S158+T158+U158+W158+X158+#REF!+Z158+AD158</f>
        <v>#REF!</v>
      </c>
      <c r="AD158" s="122"/>
      <c r="AE158" s="123"/>
      <c r="AF158" s="129" t="s">
        <v>764</v>
      </c>
      <c r="AG158" s="66" t="s">
        <v>133</v>
      </c>
      <c r="AH158" s="66" t="s">
        <v>124</v>
      </c>
      <c r="AI158" s="66" t="s">
        <v>130</v>
      </c>
      <c r="AJ158" s="66" t="s">
        <v>124</v>
      </c>
      <c r="AK158" s="66" t="s">
        <v>28</v>
      </c>
      <c r="AL158" s="66"/>
      <c r="AM158" s="66" t="s">
        <v>628</v>
      </c>
      <c r="AN158" s="66" t="s">
        <v>558</v>
      </c>
      <c r="AO158" s="169" t="s">
        <v>624</v>
      </c>
      <c r="AP158" s="165" t="s">
        <v>574</v>
      </c>
      <c r="AQ158" s="169" t="s">
        <v>575</v>
      </c>
      <c r="AR158" s="169" t="s">
        <v>625</v>
      </c>
      <c r="AS158" s="163" t="s">
        <v>979</v>
      </c>
      <c r="AT158" s="170" t="s">
        <v>981</v>
      </c>
      <c r="AU158" s="171" t="s">
        <v>682</v>
      </c>
      <c r="AV158" s="73"/>
      <c r="AW158" s="326"/>
      <c r="BE158" s="171"/>
    </row>
    <row r="159" spans="1:57" ht="63">
      <c r="A159" s="84">
        <v>10</v>
      </c>
      <c r="B159" s="109" t="s">
        <v>983</v>
      </c>
      <c r="C159" s="66">
        <v>8957</v>
      </c>
      <c r="D159" s="106">
        <v>54609600</v>
      </c>
      <c r="E159" s="86">
        <v>43958255.25</v>
      </c>
      <c r="F159" s="223"/>
      <c r="G159" s="223"/>
      <c r="H159" s="102">
        <v>1</v>
      </c>
      <c r="I159" s="224" t="s">
        <v>121</v>
      </c>
      <c r="J159" s="167">
        <v>2563</v>
      </c>
      <c r="K159" s="167">
        <v>2565</v>
      </c>
      <c r="L159" s="168">
        <v>242837</v>
      </c>
      <c r="M159" s="73"/>
      <c r="N159" s="73"/>
      <c r="O159" s="73"/>
      <c r="P159" s="88"/>
      <c r="Q159" s="73"/>
      <c r="R159" s="73"/>
      <c r="S159" s="73"/>
      <c r="T159" s="73"/>
      <c r="U159" s="73">
        <v>3003700</v>
      </c>
      <c r="V159" s="72">
        <f t="shared" si="17"/>
        <v>0</v>
      </c>
      <c r="W159" s="89">
        <v>16484400</v>
      </c>
      <c r="X159" s="74">
        <v>24470200</v>
      </c>
      <c r="Y159" s="73"/>
      <c r="Z159" s="75">
        <v>0</v>
      </c>
      <c r="AA159" s="75"/>
      <c r="AB159" s="75"/>
      <c r="AC159" s="76" t="e">
        <f>+M159+N159+O159+P159+Q159+R159+S159+T159+U159+W159+X159+#REF!+Z159+AD159</f>
        <v>#REF!</v>
      </c>
      <c r="AD159" s="91"/>
      <c r="AE159" s="226"/>
      <c r="AF159" s="93"/>
      <c r="AG159" s="159" t="s">
        <v>108</v>
      </c>
      <c r="AH159" s="159" t="s">
        <v>109</v>
      </c>
      <c r="AI159" s="159" t="s">
        <v>104</v>
      </c>
      <c r="AJ159" s="159" t="s">
        <v>102</v>
      </c>
      <c r="AK159" s="167" t="s">
        <v>33</v>
      </c>
      <c r="AL159" s="167"/>
      <c r="AM159" s="227" t="s">
        <v>427</v>
      </c>
      <c r="AN159" s="66" t="s">
        <v>558</v>
      </c>
      <c r="AO159" s="169" t="s">
        <v>624</v>
      </c>
      <c r="AP159" s="165" t="s">
        <v>574</v>
      </c>
      <c r="AQ159" s="169" t="s">
        <v>575</v>
      </c>
      <c r="AR159" s="169" t="s">
        <v>625</v>
      </c>
      <c r="AS159" s="172" t="s">
        <v>982</v>
      </c>
      <c r="AT159" s="159"/>
      <c r="AU159" s="175" t="s">
        <v>984</v>
      </c>
      <c r="AV159" s="73">
        <v>7918300</v>
      </c>
      <c r="AW159" s="326"/>
      <c r="BE159" s="175"/>
    </row>
    <row r="160" spans="1:57" ht="63">
      <c r="A160" s="84">
        <v>10</v>
      </c>
      <c r="B160" s="109" t="s">
        <v>986</v>
      </c>
      <c r="C160" s="66">
        <v>10135</v>
      </c>
      <c r="D160" s="106">
        <v>52926000</v>
      </c>
      <c r="E160" s="86">
        <v>42500000</v>
      </c>
      <c r="F160" s="223"/>
      <c r="G160" s="223"/>
      <c r="H160" s="102">
        <v>1</v>
      </c>
      <c r="I160" s="224" t="s">
        <v>121</v>
      </c>
      <c r="J160" s="167">
        <v>2563</v>
      </c>
      <c r="K160" s="167">
        <v>2565</v>
      </c>
      <c r="L160" s="168">
        <v>242791</v>
      </c>
      <c r="M160" s="73"/>
      <c r="N160" s="73"/>
      <c r="O160" s="73"/>
      <c r="P160" s="88"/>
      <c r="Q160" s="73"/>
      <c r="R160" s="73"/>
      <c r="S160" s="73"/>
      <c r="T160" s="73"/>
      <c r="U160" s="73">
        <v>2646300</v>
      </c>
      <c r="V160" s="72">
        <f t="shared" si="17"/>
        <v>0</v>
      </c>
      <c r="W160" s="89">
        <v>10585200</v>
      </c>
      <c r="X160" s="74">
        <v>29268500</v>
      </c>
      <c r="Y160" s="73"/>
      <c r="Z160" s="75">
        <v>0</v>
      </c>
      <c r="AA160" s="75"/>
      <c r="AB160" s="75"/>
      <c r="AC160" s="76" t="e">
        <f>+M160+N160+O160+P160+Q160+R160+S160+T160+U160+W160+X160+#REF!+Z160+AD160</f>
        <v>#REF!</v>
      </c>
      <c r="AD160" s="91"/>
      <c r="AE160" s="226"/>
      <c r="AF160" s="93"/>
      <c r="AG160" s="159" t="s">
        <v>131</v>
      </c>
      <c r="AH160" s="159" t="s">
        <v>132</v>
      </c>
      <c r="AI160" s="159" t="s">
        <v>128</v>
      </c>
      <c r="AJ160" s="159" t="s">
        <v>125</v>
      </c>
      <c r="AK160" s="167" t="s">
        <v>28</v>
      </c>
      <c r="AL160" s="167"/>
      <c r="AM160" s="227" t="s">
        <v>634</v>
      </c>
      <c r="AN160" s="66" t="s">
        <v>558</v>
      </c>
      <c r="AO160" s="169" t="s">
        <v>624</v>
      </c>
      <c r="AP160" s="165" t="s">
        <v>574</v>
      </c>
      <c r="AQ160" s="169" t="s">
        <v>575</v>
      </c>
      <c r="AR160" s="169" t="s">
        <v>625</v>
      </c>
      <c r="AS160" s="172" t="s">
        <v>985</v>
      </c>
      <c r="AT160" s="159"/>
      <c r="AU160" s="175" t="s">
        <v>987</v>
      </c>
      <c r="AV160" s="76">
        <v>7938900</v>
      </c>
      <c r="AW160" s="327"/>
      <c r="BE160" s="175"/>
    </row>
    <row r="161" spans="1:57" ht="63">
      <c r="A161" s="84">
        <v>10</v>
      </c>
      <c r="B161" s="109" t="s">
        <v>989</v>
      </c>
      <c r="C161" s="66">
        <v>10725</v>
      </c>
      <c r="D161" s="106">
        <v>69527500</v>
      </c>
      <c r="E161" s="86">
        <v>69480000</v>
      </c>
      <c r="F161" s="223"/>
      <c r="G161" s="223"/>
      <c r="H161" s="102">
        <v>1</v>
      </c>
      <c r="I161" s="224" t="s">
        <v>121</v>
      </c>
      <c r="J161" s="167">
        <v>2563</v>
      </c>
      <c r="K161" s="167">
        <v>2565</v>
      </c>
      <c r="L161" s="168">
        <v>243006</v>
      </c>
      <c r="M161" s="73"/>
      <c r="N161" s="73"/>
      <c r="O161" s="73"/>
      <c r="P161" s="88"/>
      <c r="Q161" s="73"/>
      <c r="R161" s="73"/>
      <c r="S161" s="73"/>
      <c r="T161" s="73"/>
      <c r="U161" s="73">
        <v>3476400</v>
      </c>
      <c r="V161" s="72">
        <f t="shared" si="17"/>
        <v>0</v>
      </c>
      <c r="W161" s="89">
        <v>13905500</v>
      </c>
      <c r="X161" s="74">
        <v>52098100</v>
      </c>
      <c r="Y161" s="73"/>
      <c r="Z161" s="75">
        <v>0</v>
      </c>
      <c r="AA161" s="75"/>
      <c r="AB161" s="75"/>
      <c r="AC161" s="76" t="e">
        <f>+M161+N161+O161+P161+Q161+R161+S161+T161+U161+W161+X161+#REF!+Z161+AD161</f>
        <v>#REF!</v>
      </c>
      <c r="AD161" s="91"/>
      <c r="AE161" s="226"/>
      <c r="AF161" s="93"/>
      <c r="AG161" s="159" t="s">
        <v>123</v>
      </c>
      <c r="AH161" s="159" t="s">
        <v>117</v>
      </c>
      <c r="AI161" s="159" t="s">
        <v>112</v>
      </c>
      <c r="AJ161" s="159" t="s">
        <v>101</v>
      </c>
      <c r="AK161" s="167" t="s">
        <v>21</v>
      </c>
      <c r="AL161" s="167"/>
      <c r="AM161" s="227" t="s">
        <v>634</v>
      </c>
      <c r="AN161" s="66" t="s">
        <v>558</v>
      </c>
      <c r="AO161" s="169" t="s">
        <v>624</v>
      </c>
      <c r="AP161" s="165" t="s">
        <v>574</v>
      </c>
      <c r="AQ161" s="169" t="s">
        <v>575</v>
      </c>
      <c r="AR161" s="169" t="s">
        <v>625</v>
      </c>
      <c r="AS161" s="172" t="s">
        <v>988</v>
      </c>
      <c r="AT161" s="159"/>
      <c r="AU161" s="175" t="s">
        <v>990</v>
      </c>
      <c r="AV161" s="76">
        <v>10429100</v>
      </c>
      <c r="AW161" s="327"/>
      <c r="BE161" s="175"/>
    </row>
    <row r="162" spans="1:57" ht="63">
      <c r="A162" s="84">
        <v>10</v>
      </c>
      <c r="B162" s="109" t="s">
        <v>992</v>
      </c>
      <c r="C162" s="66">
        <v>10135</v>
      </c>
      <c r="D162" s="106">
        <v>52926200</v>
      </c>
      <c r="E162" s="86">
        <v>52800000</v>
      </c>
      <c r="F162" s="223"/>
      <c r="G162" s="223"/>
      <c r="H162" s="102">
        <v>1</v>
      </c>
      <c r="I162" s="224" t="s">
        <v>121</v>
      </c>
      <c r="J162" s="167">
        <v>2563</v>
      </c>
      <c r="K162" s="167">
        <v>2565</v>
      </c>
      <c r="L162" s="168">
        <v>242939</v>
      </c>
      <c r="M162" s="73"/>
      <c r="N162" s="73"/>
      <c r="O162" s="73"/>
      <c r="P162" s="88"/>
      <c r="Q162" s="73"/>
      <c r="R162" s="73"/>
      <c r="S162" s="73"/>
      <c r="T162" s="73"/>
      <c r="U162" s="73">
        <v>2646400</v>
      </c>
      <c r="V162" s="72">
        <f t="shared" si="17"/>
        <v>0</v>
      </c>
      <c r="W162" s="89">
        <v>10585300</v>
      </c>
      <c r="X162" s="74">
        <v>39568300</v>
      </c>
      <c r="Y162" s="73"/>
      <c r="Z162" s="75">
        <v>0</v>
      </c>
      <c r="AA162" s="75"/>
      <c r="AB162" s="75"/>
      <c r="AC162" s="76" t="e">
        <f>+M162+N162+O162+P162+Q162+R162+S162+T162+U162+W162+X162+#REF!+Z162+AD162</f>
        <v>#REF!</v>
      </c>
      <c r="AD162" s="91"/>
      <c r="AE162" s="226"/>
      <c r="AF162" s="93"/>
      <c r="AG162" s="159" t="s">
        <v>552</v>
      </c>
      <c r="AH162" s="159" t="s">
        <v>118</v>
      </c>
      <c r="AI162" s="159" t="s">
        <v>115</v>
      </c>
      <c r="AJ162" s="159" t="s">
        <v>114</v>
      </c>
      <c r="AK162" s="167" t="s">
        <v>28</v>
      </c>
      <c r="AL162" s="167"/>
      <c r="AM162" s="227" t="s">
        <v>634</v>
      </c>
      <c r="AN162" s="66" t="s">
        <v>558</v>
      </c>
      <c r="AO162" s="169" t="s">
        <v>624</v>
      </c>
      <c r="AP162" s="165" t="s">
        <v>574</v>
      </c>
      <c r="AQ162" s="169" t="s">
        <v>575</v>
      </c>
      <c r="AR162" s="169" t="s">
        <v>625</v>
      </c>
      <c r="AS162" s="172" t="s">
        <v>991</v>
      </c>
      <c r="AT162" s="159"/>
      <c r="AU162" s="175" t="s">
        <v>987</v>
      </c>
      <c r="AV162" s="76">
        <v>7938900</v>
      </c>
      <c r="AW162" s="327"/>
      <c r="BE162" s="175"/>
    </row>
    <row r="163" spans="1:57" ht="63">
      <c r="A163" s="64">
        <v>11</v>
      </c>
      <c r="B163" s="65" t="s">
        <v>994</v>
      </c>
      <c r="C163" s="66">
        <v>10468</v>
      </c>
      <c r="D163" s="102">
        <v>24126800</v>
      </c>
      <c r="E163" s="121">
        <v>20680000</v>
      </c>
      <c r="F163" s="220"/>
      <c r="G163" s="220"/>
      <c r="H163" s="70">
        <v>1</v>
      </c>
      <c r="I163" s="209" t="s">
        <v>121</v>
      </c>
      <c r="J163" s="210">
        <v>2564</v>
      </c>
      <c r="K163" s="210">
        <v>2565</v>
      </c>
      <c r="L163" s="211"/>
      <c r="M163" s="72"/>
      <c r="N163" s="72"/>
      <c r="O163" s="72"/>
      <c r="P163" s="72"/>
      <c r="Q163" s="72"/>
      <c r="R163" s="72"/>
      <c r="S163" s="72"/>
      <c r="T163" s="72"/>
      <c r="U163" s="72"/>
      <c r="V163" s="72">
        <f t="shared" si="17"/>
        <v>0</v>
      </c>
      <c r="W163" s="73">
        <v>4825400</v>
      </c>
      <c r="X163" s="74">
        <v>19301400</v>
      </c>
      <c r="Y163" s="73"/>
      <c r="Z163" s="75">
        <v>0</v>
      </c>
      <c r="AA163" s="75"/>
      <c r="AB163" s="75"/>
      <c r="AC163" s="76" t="e">
        <f>+M163+N163+O163+P163+Q163+R163+S163+T163+U163+W163+X163+#REF!+Z163+AD163</f>
        <v>#REF!</v>
      </c>
      <c r="AD163" s="212"/>
      <c r="AE163" s="212"/>
      <c r="AF163" s="213"/>
      <c r="AG163" s="214" t="s">
        <v>70</v>
      </c>
      <c r="AH163" s="214" t="s">
        <v>71</v>
      </c>
      <c r="AI163" s="214" t="s">
        <v>72</v>
      </c>
      <c r="AJ163" s="214" t="s">
        <v>69</v>
      </c>
      <c r="AK163" s="214" t="s">
        <v>16</v>
      </c>
      <c r="AL163" s="214"/>
      <c r="AM163" s="214" t="s">
        <v>634</v>
      </c>
      <c r="AN163" s="66" t="s">
        <v>558</v>
      </c>
      <c r="AO163" s="169" t="s">
        <v>624</v>
      </c>
      <c r="AP163" s="165" t="s">
        <v>574</v>
      </c>
      <c r="AQ163" s="169" t="s">
        <v>575</v>
      </c>
      <c r="AR163" s="169" t="s">
        <v>625</v>
      </c>
      <c r="AS163" s="207" t="s">
        <v>993</v>
      </c>
      <c r="AT163" s="215"/>
      <c r="AU163" s="215"/>
      <c r="AV163" s="72"/>
      <c r="AW163" s="325"/>
      <c r="BE163" s="215"/>
    </row>
    <row r="164" spans="1:57" ht="126">
      <c r="A164" s="118">
        <v>11</v>
      </c>
      <c r="B164" s="109" t="s">
        <v>996</v>
      </c>
      <c r="C164" s="130">
        <v>10804</v>
      </c>
      <c r="D164" s="164">
        <v>547624000</v>
      </c>
      <c r="E164" s="90">
        <v>497970000</v>
      </c>
      <c r="F164" s="234"/>
      <c r="G164" s="234"/>
      <c r="H164" s="119">
        <v>1</v>
      </c>
      <c r="I164" s="165" t="s">
        <v>121</v>
      </c>
      <c r="J164" s="166">
        <v>2561</v>
      </c>
      <c r="K164" s="167">
        <v>2565</v>
      </c>
      <c r="L164" s="168">
        <v>23416</v>
      </c>
      <c r="M164" s="73"/>
      <c r="N164" s="73"/>
      <c r="O164" s="73"/>
      <c r="P164" s="73"/>
      <c r="Q164" s="73"/>
      <c r="R164" s="73"/>
      <c r="S164" s="73">
        <v>103798500</v>
      </c>
      <c r="T164" s="88">
        <v>20395500</v>
      </c>
      <c r="U164" s="120">
        <v>174986400</v>
      </c>
      <c r="V164" s="72">
        <f t="shared" si="17"/>
        <v>124194000</v>
      </c>
      <c r="W164" s="89">
        <v>109204800</v>
      </c>
      <c r="X164" s="74">
        <v>89584800</v>
      </c>
      <c r="Y164" s="73"/>
      <c r="Z164" s="75">
        <v>0</v>
      </c>
      <c r="AA164" s="75"/>
      <c r="AB164" s="75"/>
      <c r="AC164" s="76" t="e">
        <f>+M164+N164+O164+P164+Q164+R164+S164+T164+U164+W164+X164+#REF!+Z164+AD164</f>
        <v>#REF!</v>
      </c>
      <c r="AD164" s="145"/>
      <c r="AE164" s="123"/>
      <c r="AF164" s="129" t="s">
        <v>764</v>
      </c>
      <c r="AG164" s="66" t="s">
        <v>65</v>
      </c>
      <c r="AH164" s="66" t="s">
        <v>66</v>
      </c>
      <c r="AI164" s="66" t="s">
        <v>67</v>
      </c>
      <c r="AJ164" s="66" t="s">
        <v>62</v>
      </c>
      <c r="AK164" s="66" t="s">
        <v>33</v>
      </c>
      <c r="AL164" s="66"/>
      <c r="AM164" s="66" t="s">
        <v>523</v>
      </c>
      <c r="AN164" s="66" t="s">
        <v>558</v>
      </c>
      <c r="AO164" s="169" t="s">
        <v>624</v>
      </c>
      <c r="AP164" s="165" t="s">
        <v>574</v>
      </c>
      <c r="AQ164" s="169" t="s">
        <v>575</v>
      </c>
      <c r="AR164" s="169" t="s">
        <v>625</v>
      </c>
      <c r="AS164" s="163" t="s">
        <v>995</v>
      </c>
      <c r="AT164" s="170" t="s">
        <v>997</v>
      </c>
      <c r="AU164" s="258" t="s">
        <v>998</v>
      </c>
      <c r="AV164" s="73"/>
      <c r="AW164" s="326"/>
      <c r="BE164" s="258"/>
    </row>
    <row r="165" spans="1:57" ht="63">
      <c r="A165" s="84">
        <v>11</v>
      </c>
      <c r="B165" s="109" t="s">
        <v>1000</v>
      </c>
      <c r="C165" s="66">
        <v>10725</v>
      </c>
      <c r="D165" s="106">
        <v>74371400</v>
      </c>
      <c r="E165" s="86">
        <v>65470000</v>
      </c>
      <c r="F165" s="223"/>
      <c r="G165" s="223"/>
      <c r="H165" s="102">
        <v>1</v>
      </c>
      <c r="I165" s="224" t="s">
        <v>121</v>
      </c>
      <c r="J165" s="167">
        <v>2563</v>
      </c>
      <c r="K165" s="167">
        <v>2565</v>
      </c>
      <c r="L165" s="168">
        <v>242762</v>
      </c>
      <c r="M165" s="73"/>
      <c r="N165" s="73"/>
      <c r="O165" s="73"/>
      <c r="P165" s="88"/>
      <c r="Q165" s="73"/>
      <c r="R165" s="73"/>
      <c r="S165" s="73"/>
      <c r="T165" s="73"/>
      <c r="U165" s="73">
        <v>3718700</v>
      </c>
      <c r="V165" s="72">
        <f t="shared" si="17"/>
        <v>0</v>
      </c>
      <c r="W165" s="89">
        <v>14874300</v>
      </c>
      <c r="X165" s="74">
        <v>46877000</v>
      </c>
      <c r="Y165" s="73"/>
      <c r="Z165" s="75">
        <v>0</v>
      </c>
      <c r="AA165" s="75"/>
      <c r="AB165" s="75"/>
      <c r="AC165" s="76" t="e">
        <f>+M165+N165+O165+P165+Q165+R165+S165+T165+U165+W165+X165+#REF!+Z165+AD165</f>
        <v>#REF!</v>
      </c>
      <c r="AD165" s="91"/>
      <c r="AE165" s="226"/>
      <c r="AF165" s="93"/>
      <c r="AG165" s="159" t="s">
        <v>63</v>
      </c>
      <c r="AH165" s="159" t="s">
        <v>64</v>
      </c>
      <c r="AI165" s="159" t="s">
        <v>64</v>
      </c>
      <c r="AJ165" s="159" t="s">
        <v>62</v>
      </c>
      <c r="AK165" s="167" t="s">
        <v>29</v>
      </c>
      <c r="AL165" s="167"/>
      <c r="AM165" s="227" t="s">
        <v>634</v>
      </c>
      <c r="AN165" s="66" t="s">
        <v>558</v>
      </c>
      <c r="AO165" s="169" t="s">
        <v>624</v>
      </c>
      <c r="AP165" s="165" t="s">
        <v>574</v>
      </c>
      <c r="AQ165" s="169" t="s">
        <v>575</v>
      </c>
      <c r="AR165" s="169" t="s">
        <v>625</v>
      </c>
      <c r="AS165" s="172" t="s">
        <v>999</v>
      </c>
      <c r="AT165" s="159"/>
      <c r="AU165" s="175" t="s">
        <v>1001</v>
      </c>
      <c r="AV165" s="73">
        <v>11155600</v>
      </c>
      <c r="AW165" s="326"/>
      <c r="BE165" s="175"/>
    </row>
    <row r="166" spans="1:57" ht="105">
      <c r="A166" s="84">
        <v>11</v>
      </c>
      <c r="B166" s="109" t="s">
        <v>1003</v>
      </c>
      <c r="C166" s="66">
        <v>8708</v>
      </c>
      <c r="D166" s="106">
        <v>71311400</v>
      </c>
      <c r="E166" s="86">
        <v>74780000</v>
      </c>
      <c r="F166" s="223"/>
      <c r="G166" s="223"/>
      <c r="H166" s="102">
        <v>1</v>
      </c>
      <c r="I166" s="224" t="s">
        <v>121</v>
      </c>
      <c r="J166" s="167">
        <v>2563</v>
      </c>
      <c r="K166" s="167">
        <v>2565</v>
      </c>
      <c r="L166" s="168">
        <v>242796</v>
      </c>
      <c r="M166" s="73"/>
      <c r="N166" s="73"/>
      <c r="O166" s="73"/>
      <c r="P166" s="88"/>
      <c r="Q166" s="73"/>
      <c r="R166" s="73"/>
      <c r="S166" s="73"/>
      <c r="T166" s="73"/>
      <c r="U166" s="73">
        <v>3922200</v>
      </c>
      <c r="V166" s="72">
        <f t="shared" si="17"/>
        <v>0</v>
      </c>
      <c r="W166" s="89">
        <v>11414700</v>
      </c>
      <c r="X166" s="74">
        <v>55974500</v>
      </c>
      <c r="Y166" s="73"/>
      <c r="Z166" s="75">
        <v>0</v>
      </c>
      <c r="AA166" s="75"/>
      <c r="AB166" s="75"/>
      <c r="AC166" s="76" t="e">
        <f>+M166+N166+O166+P166+Q166+R166+S166+T166+U166+W166+X166+#REF!+Z166</f>
        <v>#REF!</v>
      </c>
      <c r="AD166" s="91">
        <v>3468600</v>
      </c>
      <c r="AE166" s="226"/>
      <c r="AF166" s="93"/>
      <c r="AG166" s="159" t="s">
        <v>553</v>
      </c>
      <c r="AH166" s="159" t="s">
        <v>68</v>
      </c>
      <c r="AI166" s="159" t="s">
        <v>68</v>
      </c>
      <c r="AJ166" s="159" t="s">
        <v>62</v>
      </c>
      <c r="AK166" s="167" t="s">
        <v>16</v>
      </c>
      <c r="AL166" s="167"/>
      <c r="AM166" s="227" t="s">
        <v>523</v>
      </c>
      <c r="AN166" s="66" t="s">
        <v>558</v>
      </c>
      <c r="AO166" s="169" t="s">
        <v>624</v>
      </c>
      <c r="AP166" s="165" t="s">
        <v>574</v>
      </c>
      <c r="AQ166" s="169" t="s">
        <v>575</v>
      </c>
      <c r="AR166" s="169" t="s">
        <v>625</v>
      </c>
      <c r="AS166" s="172" t="s">
        <v>1002</v>
      </c>
      <c r="AT166" s="159"/>
      <c r="AU166" s="175" t="s">
        <v>1004</v>
      </c>
      <c r="AV166" s="73">
        <v>10340100</v>
      </c>
      <c r="AW166" s="326"/>
      <c r="BE166" s="175"/>
    </row>
    <row r="167" spans="1:57" ht="147">
      <c r="A167" s="287">
        <v>11</v>
      </c>
      <c r="B167" s="109" t="s">
        <v>1006</v>
      </c>
      <c r="C167" s="159" t="s">
        <v>1007</v>
      </c>
      <c r="D167" s="73">
        <v>129195000</v>
      </c>
      <c r="E167" s="73">
        <v>117030000</v>
      </c>
      <c r="F167" s="264"/>
      <c r="G167" s="264"/>
      <c r="H167" s="70">
        <v>1</v>
      </c>
      <c r="I167" s="165" t="s">
        <v>121</v>
      </c>
      <c r="J167" s="173">
        <v>2561</v>
      </c>
      <c r="K167" s="167">
        <v>2565</v>
      </c>
      <c r="L167" s="168">
        <v>243066</v>
      </c>
      <c r="M167" s="73"/>
      <c r="N167" s="161"/>
      <c r="O167" s="161"/>
      <c r="P167" s="161"/>
      <c r="Q167" s="161"/>
      <c r="R167" s="161"/>
      <c r="S167" s="73">
        <v>25839000</v>
      </c>
      <c r="T167" s="88">
        <v>22571000</v>
      </c>
      <c r="U167" s="120">
        <v>54590000</v>
      </c>
      <c r="V167" s="72">
        <f>M167+N167+O167+P167+Q167+R167+S167+T167</f>
        <v>48410000</v>
      </c>
      <c r="W167" s="89"/>
      <c r="X167" s="74">
        <v>23810000</v>
      </c>
      <c r="Y167" s="73"/>
      <c r="Z167" s="75">
        <v>0</v>
      </c>
      <c r="AA167" s="75"/>
      <c r="AB167" s="75"/>
      <c r="AC167" s="76" t="e">
        <f>+M167+N167+O167+P167+Q167+R167+S167+T167+U167+W167+X167+#REF!+Z167+AD167</f>
        <v>#REF!</v>
      </c>
      <c r="AD167" s="288">
        <v>17000000</v>
      </c>
      <c r="AE167" s="123"/>
      <c r="AF167" s="129"/>
      <c r="AG167" s="66" t="s">
        <v>65</v>
      </c>
      <c r="AH167" s="66" t="s">
        <v>66</v>
      </c>
      <c r="AI167" s="66" t="s">
        <v>67</v>
      </c>
      <c r="AJ167" s="66" t="s">
        <v>62</v>
      </c>
      <c r="AK167" s="66" t="s">
        <v>33</v>
      </c>
      <c r="AL167" s="66"/>
      <c r="AM167" s="214" t="s">
        <v>427</v>
      </c>
      <c r="AN167" s="66" t="s">
        <v>558</v>
      </c>
      <c r="AO167" s="169" t="s">
        <v>624</v>
      </c>
      <c r="AP167" s="165" t="s">
        <v>574</v>
      </c>
      <c r="AQ167" s="169" t="s">
        <v>575</v>
      </c>
      <c r="AR167" s="169" t="s">
        <v>625</v>
      </c>
      <c r="AS167" s="172" t="s">
        <v>1005</v>
      </c>
      <c r="AT167" s="170"/>
      <c r="AU167" s="289" t="s">
        <v>1008</v>
      </c>
      <c r="AV167" s="73"/>
      <c r="AW167" s="326"/>
      <c r="BE167" s="289"/>
    </row>
    <row r="168" spans="1:57" s="205" customFormat="1" ht="102.75" customHeight="1">
      <c r="A168" s="259">
        <v>11</v>
      </c>
      <c r="B168" s="159" t="s">
        <v>1010</v>
      </c>
      <c r="C168" s="159">
        <v>10786</v>
      </c>
      <c r="D168" s="73">
        <v>23040000</v>
      </c>
      <c r="E168" s="290">
        <v>38840510</v>
      </c>
      <c r="F168" s="229"/>
      <c r="G168" s="229"/>
      <c r="H168" s="131">
        <v>1</v>
      </c>
      <c r="I168" s="165" t="s">
        <v>121</v>
      </c>
      <c r="J168" s="260">
        <v>2558</v>
      </c>
      <c r="K168" s="167">
        <v>2565</v>
      </c>
      <c r="L168" s="282"/>
      <c r="M168" s="73"/>
      <c r="N168" s="161"/>
      <c r="O168" s="161"/>
      <c r="P168" s="73">
        <v>7600000</v>
      </c>
      <c r="Q168" s="73">
        <v>10438600</v>
      </c>
      <c r="R168" s="73">
        <v>19861400</v>
      </c>
      <c r="S168" s="73"/>
      <c r="T168" s="88"/>
      <c r="U168" s="120"/>
      <c r="V168" s="72">
        <f t="shared" si="17"/>
        <v>37900000</v>
      </c>
      <c r="W168" s="89"/>
      <c r="X168" s="74">
        <v>11941200</v>
      </c>
      <c r="Y168" s="73"/>
      <c r="Z168" s="75">
        <v>0</v>
      </c>
      <c r="AA168" s="75"/>
      <c r="AB168" s="75"/>
      <c r="AC168" s="76" t="e">
        <f>+M168+N168+O168+P168+Q168+R168+S168+T168+U168+W168+X168+#REF!+Z168+AD168</f>
        <v>#REF!</v>
      </c>
      <c r="AD168" s="291">
        <v>8785300</v>
      </c>
      <c r="AE168" s="123"/>
      <c r="AF168" s="129"/>
      <c r="AG168" s="260" t="s">
        <v>88</v>
      </c>
      <c r="AH168" s="66" t="s">
        <v>89</v>
      </c>
      <c r="AI168" s="66" t="s">
        <v>106</v>
      </c>
      <c r="AJ168" s="260" t="s">
        <v>79</v>
      </c>
      <c r="AK168" s="66" t="s">
        <v>428</v>
      </c>
      <c r="AL168" s="66"/>
      <c r="AM168" s="166" t="s">
        <v>657</v>
      </c>
      <c r="AN168" s="66" t="s">
        <v>558</v>
      </c>
      <c r="AO168" s="218" t="s">
        <v>576</v>
      </c>
      <c r="AP168" s="165" t="s">
        <v>577</v>
      </c>
      <c r="AQ168" s="169" t="s">
        <v>578</v>
      </c>
      <c r="AR168" s="169" t="s">
        <v>428</v>
      </c>
      <c r="AS168" s="172" t="s">
        <v>1009</v>
      </c>
      <c r="AT168" s="66"/>
      <c r="AU168" s="292" t="s">
        <v>1011</v>
      </c>
      <c r="AV168" s="73"/>
      <c r="AW168" s="326"/>
      <c r="AX168" s="34"/>
      <c r="AY168" s="34"/>
      <c r="AZ168" s="34"/>
      <c r="BA168" s="34"/>
      <c r="BB168" s="34"/>
      <c r="BC168" s="34"/>
      <c r="BD168" s="34"/>
      <c r="BE168" s="292"/>
    </row>
    <row r="169" spans="1:57" ht="63">
      <c r="A169" s="259">
        <v>11</v>
      </c>
      <c r="B169" s="159" t="s">
        <v>1013</v>
      </c>
      <c r="C169" s="159" t="s">
        <v>1014</v>
      </c>
      <c r="D169" s="73">
        <v>86640000</v>
      </c>
      <c r="E169" s="290">
        <v>69450000</v>
      </c>
      <c r="F169" s="229"/>
      <c r="G169" s="229"/>
      <c r="H169" s="131">
        <v>1</v>
      </c>
      <c r="I169" s="165" t="s">
        <v>121</v>
      </c>
      <c r="J169" s="260">
        <v>2560</v>
      </c>
      <c r="K169" s="167">
        <v>2565</v>
      </c>
      <c r="L169" s="168">
        <v>242467</v>
      </c>
      <c r="M169" s="73"/>
      <c r="N169" s="161"/>
      <c r="O169" s="161"/>
      <c r="P169" s="161"/>
      <c r="Q169" s="161"/>
      <c r="R169" s="73">
        <v>17329400</v>
      </c>
      <c r="S169" s="73">
        <v>31543100</v>
      </c>
      <c r="T169" s="88">
        <v>37627500</v>
      </c>
      <c r="U169" s="120"/>
      <c r="V169" s="72">
        <f t="shared" si="17"/>
        <v>86500000</v>
      </c>
      <c r="W169" s="89"/>
      <c r="X169" s="74">
        <v>47364900</v>
      </c>
      <c r="Y169" s="73"/>
      <c r="Z169" s="75">
        <v>0</v>
      </c>
      <c r="AA169" s="75"/>
      <c r="AB169" s="75"/>
      <c r="AC169" s="76" t="e">
        <f>+M169+N169+O169+P169+Q169+R169+S169+T169+U169+W169+X169+#REF!+Z169+AD169</f>
        <v>#REF!</v>
      </c>
      <c r="AD169" s="145"/>
      <c r="AE169" s="123"/>
      <c r="AF169" s="129"/>
      <c r="AG169" s="260" t="s">
        <v>63</v>
      </c>
      <c r="AH169" s="66" t="s">
        <v>64</v>
      </c>
      <c r="AI169" s="66" t="s">
        <v>64</v>
      </c>
      <c r="AJ169" s="260" t="s">
        <v>62</v>
      </c>
      <c r="AK169" s="66" t="s">
        <v>29</v>
      </c>
      <c r="AL169" s="66"/>
      <c r="AM169" s="66" t="s">
        <v>631</v>
      </c>
      <c r="AN169" s="66" t="s">
        <v>558</v>
      </c>
      <c r="AO169" s="169" t="s">
        <v>624</v>
      </c>
      <c r="AP169" s="165" t="s">
        <v>574</v>
      </c>
      <c r="AQ169" s="169" t="s">
        <v>575</v>
      </c>
      <c r="AR169" s="169" t="s">
        <v>625</v>
      </c>
      <c r="AS169" s="172" t="s">
        <v>1012</v>
      </c>
      <c r="AT169" s="170"/>
      <c r="AU169" s="105" t="s">
        <v>682</v>
      </c>
      <c r="AV169" s="73"/>
      <c r="AW169" s="326"/>
      <c r="BE169" s="105"/>
    </row>
    <row r="170" spans="1:57" ht="84">
      <c r="A170" s="259">
        <v>11</v>
      </c>
      <c r="B170" s="159" t="s">
        <v>1016</v>
      </c>
      <c r="C170" s="159">
        <v>7280</v>
      </c>
      <c r="D170" s="73">
        <v>50224090</v>
      </c>
      <c r="E170" s="290">
        <v>49579000</v>
      </c>
      <c r="F170" s="229"/>
      <c r="G170" s="229"/>
      <c r="H170" s="131">
        <v>1</v>
      </c>
      <c r="I170" s="165" t="s">
        <v>121</v>
      </c>
      <c r="J170" s="260">
        <v>2560</v>
      </c>
      <c r="K170" s="167">
        <v>2565</v>
      </c>
      <c r="L170" s="168">
        <v>242576</v>
      </c>
      <c r="M170" s="73"/>
      <c r="N170" s="161"/>
      <c r="O170" s="161"/>
      <c r="P170" s="161"/>
      <c r="Q170" s="161"/>
      <c r="R170" s="89">
        <v>11197500</v>
      </c>
      <c r="S170" s="89">
        <v>21801000</v>
      </c>
      <c r="T170" s="89">
        <v>21771500</v>
      </c>
      <c r="U170" s="120"/>
      <c r="V170" s="72">
        <f t="shared" si="17"/>
        <v>54770000</v>
      </c>
      <c r="W170" s="89"/>
      <c r="X170" s="74">
        <v>21071100</v>
      </c>
      <c r="Y170" s="73"/>
      <c r="Z170" s="75">
        <v>0</v>
      </c>
      <c r="AA170" s="75"/>
      <c r="AB170" s="75"/>
      <c r="AC170" s="76" t="e">
        <f>+M170+N170+O170+P170+Q170+R170+S170+T170+U170+W170+X170+#REF!+Z170+AD170</f>
        <v>#REF!</v>
      </c>
      <c r="AD170" s="145"/>
      <c r="AE170" s="123"/>
      <c r="AF170" s="129"/>
      <c r="AG170" s="260" t="s">
        <v>63</v>
      </c>
      <c r="AH170" s="66" t="s">
        <v>64</v>
      </c>
      <c r="AI170" s="66" t="s">
        <v>64</v>
      </c>
      <c r="AJ170" s="260" t="s">
        <v>62</v>
      </c>
      <c r="AK170" s="66" t="s">
        <v>29</v>
      </c>
      <c r="AL170" s="66"/>
      <c r="AM170" s="66" t="s">
        <v>634</v>
      </c>
      <c r="AN170" s="66" t="s">
        <v>558</v>
      </c>
      <c r="AO170" s="169" t="s">
        <v>624</v>
      </c>
      <c r="AP170" s="165" t="s">
        <v>574</v>
      </c>
      <c r="AQ170" s="169" t="s">
        <v>575</v>
      </c>
      <c r="AR170" s="169" t="s">
        <v>625</v>
      </c>
      <c r="AS170" s="172" t="s">
        <v>1015</v>
      </c>
      <c r="AT170" s="170"/>
      <c r="AU170" s="105" t="s">
        <v>1017</v>
      </c>
      <c r="AV170" s="73"/>
      <c r="AW170" s="326"/>
      <c r="BE170" s="105"/>
    </row>
    <row r="171" spans="1:57" ht="84">
      <c r="A171" s="259">
        <v>11</v>
      </c>
      <c r="B171" s="159" t="s">
        <v>1019</v>
      </c>
      <c r="C171" s="159">
        <v>8732</v>
      </c>
      <c r="D171" s="73">
        <v>531700000</v>
      </c>
      <c r="E171" s="160">
        <v>531700000</v>
      </c>
      <c r="F171" s="229"/>
      <c r="G171" s="229"/>
      <c r="H171" s="131">
        <v>1</v>
      </c>
      <c r="I171" s="165" t="s">
        <v>121</v>
      </c>
      <c r="J171" s="260">
        <v>2557</v>
      </c>
      <c r="K171" s="167">
        <v>2565</v>
      </c>
      <c r="L171" s="282"/>
      <c r="M171" s="73"/>
      <c r="N171" s="161"/>
      <c r="O171" s="73">
        <v>88087400</v>
      </c>
      <c r="P171" s="73"/>
      <c r="Q171" s="73">
        <v>57438900</v>
      </c>
      <c r="R171" s="73">
        <v>52638300</v>
      </c>
      <c r="S171" s="73">
        <v>333535400</v>
      </c>
      <c r="T171" s="88"/>
      <c r="U171" s="120"/>
      <c r="V171" s="72">
        <f t="shared" si="17"/>
        <v>531700000</v>
      </c>
      <c r="W171" s="89"/>
      <c r="X171" s="74">
        <v>25681300</v>
      </c>
      <c r="Y171" s="73"/>
      <c r="Z171" s="75">
        <v>0</v>
      </c>
      <c r="AA171" s="75"/>
      <c r="AB171" s="75"/>
      <c r="AC171" s="76" t="e">
        <f>+M171+N171+O171+P171+Q171+R171+S171+T171+U171+W171+X171+#REF!+Z171+AD171</f>
        <v>#REF!</v>
      </c>
      <c r="AD171" s="145"/>
      <c r="AE171" s="123"/>
      <c r="AF171" s="129"/>
      <c r="AG171" s="260" t="s">
        <v>90</v>
      </c>
      <c r="AH171" s="66" t="s">
        <v>91</v>
      </c>
      <c r="AI171" s="66" t="s">
        <v>81</v>
      </c>
      <c r="AJ171" s="260" t="s">
        <v>79</v>
      </c>
      <c r="AK171" s="66" t="s">
        <v>33</v>
      </c>
      <c r="AL171" s="66"/>
      <c r="AM171" s="66" t="s">
        <v>634</v>
      </c>
      <c r="AN171" s="66" t="s">
        <v>558</v>
      </c>
      <c r="AO171" s="169" t="s">
        <v>624</v>
      </c>
      <c r="AP171" s="165" t="s">
        <v>574</v>
      </c>
      <c r="AQ171" s="169" t="s">
        <v>575</v>
      </c>
      <c r="AR171" s="169" t="s">
        <v>625</v>
      </c>
      <c r="AS171" s="172" t="s">
        <v>1018</v>
      </c>
      <c r="AT171" s="170"/>
      <c r="AU171" s="105" t="s">
        <v>1020</v>
      </c>
      <c r="AV171" s="73"/>
      <c r="AW171" s="326"/>
      <c r="BE171" s="105"/>
    </row>
    <row r="172" spans="1:57" ht="126">
      <c r="A172" s="64">
        <v>12</v>
      </c>
      <c r="B172" s="65" t="s">
        <v>1022</v>
      </c>
      <c r="C172" s="66" t="s">
        <v>863</v>
      </c>
      <c r="D172" s="102">
        <v>44251100</v>
      </c>
      <c r="E172" s="121">
        <v>35988000</v>
      </c>
      <c r="F172" s="220"/>
      <c r="G172" s="220"/>
      <c r="H172" s="70">
        <v>1</v>
      </c>
      <c r="I172" s="209" t="s">
        <v>121</v>
      </c>
      <c r="J172" s="210">
        <v>2564</v>
      </c>
      <c r="K172" s="210">
        <v>2565</v>
      </c>
      <c r="L172" s="211"/>
      <c r="M172" s="72"/>
      <c r="N172" s="72"/>
      <c r="O172" s="72"/>
      <c r="P172" s="72"/>
      <c r="Q172" s="72"/>
      <c r="R172" s="72"/>
      <c r="S172" s="72"/>
      <c r="T172" s="72"/>
      <c r="U172" s="72"/>
      <c r="V172" s="72">
        <f t="shared" si="17"/>
        <v>0</v>
      </c>
      <c r="W172" s="73">
        <v>8850300</v>
      </c>
      <c r="X172" s="74">
        <v>35400800</v>
      </c>
      <c r="Y172" s="73"/>
      <c r="Z172" s="75">
        <v>0</v>
      </c>
      <c r="AA172" s="75"/>
      <c r="AB172" s="75"/>
      <c r="AC172" s="76" t="e">
        <f>+M172+N172+O172+P172+Q172+R172+S172+T172+U172+W172+X172+#REF!+Z172+AD172</f>
        <v>#REF!</v>
      </c>
      <c r="AD172" s="212"/>
      <c r="AE172" s="212"/>
      <c r="AF172" s="213"/>
      <c r="AG172" s="214" t="s">
        <v>22</v>
      </c>
      <c r="AH172" s="293" t="s">
        <v>23</v>
      </c>
      <c r="AI172" s="293" t="s">
        <v>24</v>
      </c>
      <c r="AJ172" s="293" t="s">
        <v>20</v>
      </c>
      <c r="AK172" s="293" t="s">
        <v>17</v>
      </c>
      <c r="AL172" s="293"/>
      <c r="AM172" s="293" t="s">
        <v>634</v>
      </c>
      <c r="AN172" s="66" t="s">
        <v>558</v>
      </c>
      <c r="AO172" s="169" t="s">
        <v>624</v>
      </c>
      <c r="AP172" s="165" t="s">
        <v>574</v>
      </c>
      <c r="AQ172" s="169" t="s">
        <v>575</v>
      </c>
      <c r="AR172" s="169" t="s">
        <v>625</v>
      </c>
      <c r="AS172" s="207" t="s">
        <v>1021</v>
      </c>
      <c r="AT172" s="215"/>
      <c r="AU172" s="215"/>
      <c r="AV172" s="72"/>
      <c r="AW172" s="325"/>
      <c r="BE172" s="215"/>
    </row>
    <row r="173" spans="1:57" ht="84">
      <c r="A173" s="294">
        <v>12</v>
      </c>
      <c r="B173" s="65" t="s">
        <v>1024</v>
      </c>
      <c r="C173" s="66">
        <v>11096</v>
      </c>
      <c r="D173" s="102">
        <v>42237600</v>
      </c>
      <c r="E173" s="121">
        <v>42110000</v>
      </c>
      <c r="F173" s="220"/>
      <c r="G173" s="220"/>
      <c r="H173" s="70">
        <v>1</v>
      </c>
      <c r="I173" s="295" t="s">
        <v>121</v>
      </c>
      <c r="J173" s="210">
        <v>2564</v>
      </c>
      <c r="K173" s="210">
        <v>2565</v>
      </c>
      <c r="L173" s="211"/>
      <c r="M173" s="72"/>
      <c r="N173" s="72"/>
      <c r="O173" s="72"/>
      <c r="P173" s="72"/>
      <c r="Q173" s="72"/>
      <c r="R173" s="72"/>
      <c r="S173" s="72"/>
      <c r="T173" s="72"/>
      <c r="U173" s="72"/>
      <c r="V173" s="72">
        <f t="shared" si="17"/>
        <v>0</v>
      </c>
      <c r="W173" s="73">
        <v>8447600</v>
      </c>
      <c r="X173" s="74">
        <v>33790000</v>
      </c>
      <c r="Y173" s="73"/>
      <c r="Z173" s="75">
        <v>0</v>
      </c>
      <c r="AA173" s="75"/>
      <c r="AB173" s="75"/>
      <c r="AC173" s="76" t="e">
        <f>+M173+N173+O173+P173+Q173+R173+S173+T173+U173+W173+X173+#REF!+Z173+AD173</f>
        <v>#REF!</v>
      </c>
      <c r="AD173" s="212"/>
      <c r="AE173" s="212"/>
      <c r="AF173" s="213"/>
      <c r="AG173" s="248" t="s">
        <v>46</v>
      </c>
      <c r="AH173" s="248" t="s">
        <v>47</v>
      </c>
      <c r="AI173" s="248" t="s">
        <v>48</v>
      </c>
      <c r="AJ173" s="296" t="s">
        <v>45</v>
      </c>
      <c r="AK173" s="248" t="s">
        <v>16</v>
      </c>
      <c r="AL173" s="248"/>
      <c r="AM173" s="254" t="s">
        <v>634</v>
      </c>
      <c r="AN173" s="66" t="s">
        <v>558</v>
      </c>
      <c r="AO173" s="169" t="s">
        <v>624</v>
      </c>
      <c r="AP173" s="165" t="s">
        <v>574</v>
      </c>
      <c r="AQ173" s="169" t="s">
        <v>575</v>
      </c>
      <c r="AR173" s="169" t="s">
        <v>625</v>
      </c>
      <c r="AS173" s="207" t="s">
        <v>1023</v>
      </c>
      <c r="AT173" s="215"/>
      <c r="AU173" s="215"/>
      <c r="AV173" s="72"/>
      <c r="AW173" s="325"/>
      <c r="BE173" s="215"/>
    </row>
    <row r="174" spans="1:57" ht="84">
      <c r="A174" s="64">
        <v>12</v>
      </c>
      <c r="B174" s="65" t="s">
        <v>1026</v>
      </c>
      <c r="C174" s="66">
        <v>8957</v>
      </c>
      <c r="D174" s="102">
        <v>54609600</v>
      </c>
      <c r="E174" s="121">
        <v>54609600</v>
      </c>
      <c r="F174" s="220"/>
      <c r="G174" s="220"/>
      <c r="H174" s="70">
        <v>1</v>
      </c>
      <c r="I174" s="209" t="s">
        <v>121</v>
      </c>
      <c r="J174" s="210">
        <v>2564</v>
      </c>
      <c r="K174" s="210">
        <v>2565</v>
      </c>
      <c r="L174" s="211"/>
      <c r="M174" s="72"/>
      <c r="N174" s="72"/>
      <c r="O174" s="72"/>
      <c r="P174" s="72"/>
      <c r="Q174" s="72"/>
      <c r="R174" s="72"/>
      <c r="S174" s="72"/>
      <c r="T174" s="72"/>
      <c r="U174" s="72"/>
      <c r="V174" s="72">
        <f t="shared" si="17"/>
        <v>0</v>
      </c>
      <c r="W174" s="73">
        <v>10922000</v>
      </c>
      <c r="X174" s="74">
        <v>43687600</v>
      </c>
      <c r="Y174" s="73"/>
      <c r="Z174" s="75">
        <v>0</v>
      </c>
      <c r="AA174" s="75"/>
      <c r="AB174" s="75"/>
      <c r="AC174" s="76" t="e">
        <f>+M174+N174+O174+P174+Q174+R174+S174+T174+U174+W174+X174+#REF!+Z174+AD174</f>
        <v>#REF!</v>
      </c>
      <c r="AD174" s="212"/>
      <c r="AE174" s="212"/>
      <c r="AF174" s="213"/>
      <c r="AG174" s="214" t="s">
        <v>25</v>
      </c>
      <c r="AH174" s="293" t="s">
        <v>26</v>
      </c>
      <c r="AI174" s="293" t="s">
        <v>27</v>
      </c>
      <c r="AJ174" s="293" t="s">
        <v>13</v>
      </c>
      <c r="AK174" s="293" t="s">
        <v>28</v>
      </c>
      <c r="AL174" s="293"/>
      <c r="AM174" s="293" t="s">
        <v>427</v>
      </c>
      <c r="AN174" s="66" t="s">
        <v>558</v>
      </c>
      <c r="AO174" s="169" t="s">
        <v>624</v>
      </c>
      <c r="AP174" s="165" t="s">
        <v>574</v>
      </c>
      <c r="AQ174" s="169" t="s">
        <v>575</v>
      </c>
      <c r="AR174" s="169" t="s">
        <v>625</v>
      </c>
      <c r="AS174" s="207" t="s">
        <v>1025</v>
      </c>
      <c r="AT174" s="215"/>
      <c r="AU174" s="215"/>
      <c r="AV174" s="72"/>
      <c r="AW174" s="325"/>
      <c r="BE174" s="215"/>
    </row>
    <row r="175" spans="1:57" ht="84">
      <c r="A175" s="298">
        <v>12</v>
      </c>
      <c r="B175" s="109" t="s">
        <v>1028</v>
      </c>
      <c r="C175" s="299"/>
      <c r="D175" s="149">
        <v>421625000</v>
      </c>
      <c r="E175" s="300">
        <f>278653332+16726320+97121959.21+88.79</f>
        <v>392501700</v>
      </c>
      <c r="F175" s="301"/>
      <c r="G175" s="301"/>
      <c r="H175" s="119">
        <v>1</v>
      </c>
      <c r="I175" s="230" t="s">
        <v>121</v>
      </c>
      <c r="J175" s="244">
        <v>2554</v>
      </c>
      <c r="K175" s="166">
        <v>2565</v>
      </c>
      <c r="L175" s="168">
        <v>242978</v>
      </c>
      <c r="M175" s="73">
        <v>67460000</v>
      </c>
      <c r="N175" s="120">
        <v>0</v>
      </c>
      <c r="O175" s="120">
        <v>119896600</v>
      </c>
      <c r="P175" s="302"/>
      <c r="Q175" s="120">
        <v>197348800</v>
      </c>
      <c r="R175" s="120"/>
      <c r="S175" s="120"/>
      <c r="T175" s="73"/>
      <c r="U175" s="120"/>
      <c r="V175" s="72">
        <f t="shared" si="17"/>
        <v>384705400</v>
      </c>
      <c r="W175" s="89"/>
      <c r="X175" s="160">
        <v>278653500</v>
      </c>
      <c r="Y175" s="73"/>
      <c r="Z175" s="75">
        <v>0</v>
      </c>
      <c r="AA175" s="75"/>
      <c r="AB175" s="75"/>
      <c r="AC175" s="76" t="e">
        <f>+M175+N175+O175+P175+Q175+R175+S175+T175+U175+W175+X175+#REF!+Z175+AD175</f>
        <v>#REF!</v>
      </c>
      <c r="AD175" s="303">
        <v>0</v>
      </c>
      <c r="AE175" s="123">
        <v>0</v>
      </c>
      <c r="AF175" s="118" t="s">
        <v>764</v>
      </c>
      <c r="AG175" s="304" t="s">
        <v>56</v>
      </c>
      <c r="AH175" s="232" t="s">
        <v>57</v>
      </c>
      <c r="AI175" s="232" t="s">
        <v>55</v>
      </c>
      <c r="AJ175" s="304" t="s">
        <v>15</v>
      </c>
      <c r="AK175" s="299" t="s">
        <v>33</v>
      </c>
      <c r="AL175" s="299"/>
      <c r="AM175" s="166" t="s">
        <v>573</v>
      </c>
      <c r="AN175" s="66" t="s">
        <v>558</v>
      </c>
      <c r="AO175" s="169" t="s">
        <v>624</v>
      </c>
      <c r="AP175" s="165" t="s">
        <v>574</v>
      </c>
      <c r="AQ175" s="169" t="s">
        <v>575</v>
      </c>
      <c r="AR175" s="169" t="s">
        <v>625</v>
      </c>
      <c r="AS175" s="297" t="s">
        <v>1027</v>
      </c>
      <c r="AT175" s="305"/>
      <c r="AU175" s="105" t="s">
        <v>682</v>
      </c>
      <c r="AV175" s="73"/>
      <c r="AW175" s="326"/>
      <c r="BE175" s="105"/>
    </row>
    <row r="176" spans="1:57" ht="63">
      <c r="A176" s="84">
        <v>12</v>
      </c>
      <c r="B176" s="109" t="s">
        <v>1030</v>
      </c>
      <c r="C176" s="66">
        <v>10946</v>
      </c>
      <c r="D176" s="106">
        <v>67708000</v>
      </c>
      <c r="E176" s="86">
        <v>63490000</v>
      </c>
      <c r="F176" s="223"/>
      <c r="G176" s="223"/>
      <c r="H176" s="102">
        <v>1</v>
      </c>
      <c r="I176" s="224" t="s">
        <v>121</v>
      </c>
      <c r="J176" s="167">
        <v>2563</v>
      </c>
      <c r="K176" s="167">
        <v>2565</v>
      </c>
      <c r="L176" s="168">
        <v>242854</v>
      </c>
      <c r="M176" s="73"/>
      <c r="N176" s="73"/>
      <c r="O176" s="73"/>
      <c r="P176" s="88"/>
      <c r="Q176" s="73"/>
      <c r="R176" s="73"/>
      <c r="S176" s="73"/>
      <c r="T176" s="73"/>
      <c r="U176" s="73">
        <v>3723900</v>
      </c>
      <c r="V176" s="72">
        <f t="shared" si="17"/>
        <v>0</v>
      </c>
      <c r="W176" s="89">
        <v>27084400</v>
      </c>
      <c r="X176" s="74">
        <v>32681700</v>
      </c>
      <c r="Y176" s="73"/>
      <c r="Z176" s="75">
        <v>0</v>
      </c>
      <c r="AA176" s="75"/>
      <c r="AB176" s="75"/>
      <c r="AC176" s="76" t="e">
        <f>+M176+N176+O176+P176+Q176+R176+S176+T176+U176+W176+X176+#REF!+Z176+AD176</f>
        <v>#REF!</v>
      </c>
      <c r="AD176" s="91"/>
      <c r="AE176" s="226"/>
      <c r="AF176" s="93"/>
      <c r="AG176" s="159" t="s">
        <v>49</v>
      </c>
      <c r="AH176" s="159" t="s">
        <v>50</v>
      </c>
      <c r="AI176" s="159" t="s">
        <v>50</v>
      </c>
      <c r="AJ176" s="159" t="s">
        <v>51</v>
      </c>
      <c r="AK176" s="167" t="s">
        <v>21</v>
      </c>
      <c r="AL176" s="167"/>
      <c r="AM176" s="227" t="s">
        <v>523</v>
      </c>
      <c r="AN176" s="66" t="s">
        <v>558</v>
      </c>
      <c r="AO176" s="169" t="s">
        <v>624</v>
      </c>
      <c r="AP176" s="165" t="s">
        <v>574</v>
      </c>
      <c r="AQ176" s="169" t="s">
        <v>575</v>
      </c>
      <c r="AR176" s="169" t="s">
        <v>625</v>
      </c>
      <c r="AS176" s="172" t="s">
        <v>1029</v>
      </c>
      <c r="AT176" s="159"/>
      <c r="AU176" s="175" t="s">
        <v>1031</v>
      </c>
      <c r="AV176" s="73">
        <v>9817700</v>
      </c>
      <c r="AW176" s="326"/>
      <c r="BE176" s="175"/>
    </row>
    <row r="177" spans="1:57" ht="63">
      <c r="A177" s="84">
        <v>12</v>
      </c>
      <c r="B177" s="109" t="s">
        <v>1033</v>
      </c>
      <c r="C177" s="167">
        <v>10944</v>
      </c>
      <c r="D177" s="90">
        <v>98644900</v>
      </c>
      <c r="E177" s="90">
        <v>95390000</v>
      </c>
      <c r="F177" s="234"/>
      <c r="G177" s="234"/>
      <c r="H177" s="131">
        <v>1</v>
      </c>
      <c r="I177" s="230" t="s">
        <v>121</v>
      </c>
      <c r="J177" s="167">
        <v>2563</v>
      </c>
      <c r="K177" s="167">
        <v>2565</v>
      </c>
      <c r="L177" s="168">
        <v>243059</v>
      </c>
      <c r="M177" s="73"/>
      <c r="N177" s="73"/>
      <c r="O177" s="73"/>
      <c r="P177" s="73"/>
      <c r="Q177" s="73"/>
      <c r="R177" s="73"/>
      <c r="S177" s="73"/>
      <c r="T177" s="73"/>
      <c r="U177" s="73">
        <v>4932400</v>
      </c>
      <c r="V177" s="72">
        <f t="shared" si="17"/>
        <v>0</v>
      </c>
      <c r="W177" s="89">
        <v>12574800</v>
      </c>
      <c r="X177" s="74">
        <v>77882800</v>
      </c>
      <c r="Y177" s="73"/>
      <c r="Z177" s="75">
        <v>0</v>
      </c>
      <c r="AA177" s="75"/>
      <c r="AB177" s="75"/>
      <c r="AC177" s="76" t="e">
        <f>+M177+N177+O177+P177+Q177+R177+S177+T177+U177+W177+X177+#REF!+Z177+AD177</f>
        <v>#REF!</v>
      </c>
      <c r="AD177" s="145"/>
      <c r="AE177" s="145"/>
      <c r="AF177" s="118"/>
      <c r="AG177" s="159" t="s">
        <v>557</v>
      </c>
      <c r="AH177" s="159" t="s">
        <v>38</v>
      </c>
      <c r="AI177" s="159" t="s">
        <v>39</v>
      </c>
      <c r="AJ177" s="167" t="s">
        <v>37</v>
      </c>
      <c r="AK177" s="167" t="s">
        <v>16</v>
      </c>
      <c r="AL177" s="167"/>
      <c r="AM177" s="166" t="s">
        <v>631</v>
      </c>
      <c r="AN177" s="66" t="s">
        <v>558</v>
      </c>
      <c r="AO177" s="169" t="s">
        <v>624</v>
      </c>
      <c r="AP177" s="165" t="s">
        <v>574</v>
      </c>
      <c r="AQ177" s="169" t="s">
        <v>575</v>
      </c>
      <c r="AR177" s="169" t="s">
        <v>625</v>
      </c>
      <c r="AS177" s="172" t="s">
        <v>1032</v>
      </c>
      <c r="AT177" s="233"/>
      <c r="AU177" s="175" t="s">
        <v>1034</v>
      </c>
      <c r="AV177" s="73">
        <v>14796600</v>
      </c>
      <c r="AW177" s="326"/>
      <c r="BE177" s="175"/>
    </row>
    <row r="178" spans="1:57" ht="63">
      <c r="A178" s="84">
        <v>12</v>
      </c>
      <c r="B178" s="232" t="s">
        <v>1036</v>
      </c>
      <c r="C178" s="166">
        <v>10402</v>
      </c>
      <c r="D178" s="76">
        <v>40932200</v>
      </c>
      <c r="E178" s="76">
        <v>40839700</v>
      </c>
      <c r="F178" s="236"/>
      <c r="G178" s="236"/>
      <c r="H178" s="131">
        <v>1</v>
      </c>
      <c r="I178" s="230" t="s">
        <v>121</v>
      </c>
      <c r="J178" s="166">
        <v>2563</v>
      </c>
      <c r="K178" s="167">
        <v>2565</v>
      </c>
      <c r="L178" s="168">
        <v>242935</v>
      </c>
      <c r="M178" s="73"/>
      <c r="N178" s="73"/>
      <c r="O178" s="73"/>
      <c r="P178" s="73"/>
      <c r="Q178" s="73"/>
      <c r="R178" s="73"/>
      <c r="S178" s="73"/>
      <c r="T178" s="73"/>
      <c r="U178" s="73">
        <v>2046700.0000000009</v>
      </c>
      <c r="V178" s="72">
        <f t="shared" si="17"/>
        <v>0</v>
      </c>
      <c r="W178" s="89">
        <v>17704200</v>
      </c>
      <c r="X178" s="74">
        <v>21088800</v>
      </c>
      <c r="Y178" s="73"/>
      <c r="Z178" s="75">
        <v>0</v>
      </c>
      <c r="AA178" s="75"/>
      <c r="AB178" s="75"/>
      <c r="AC178" s="76" t="e">
        <f>+M178+N178+O178+P178+Q178+R178+S178+T178+U178+W178+X178+#REF!+Z178+AD178</f>
        <v>#REF!</v>
      </c>
      <c r="AD178" s="145"/>
      <c r="AE178" s="145"/>
      <c r="AF178" s="118"/>
      <c r="AG178" s="233" t="s">
        <v>18</v>
      </c>
      <c r="AH178" s="233" t="s">
        <v>19</v>
      </c>
      <c r="AI178" s="233" t="s">
        <v>19</v>
      </c>
      <c r="AJ178" s="233" t="s">
        <v>13</v>
      </c>
      <c r="AK178" s="166" t="s">
        <v>17</v>
      </c>
      <c r="AL178" s="166"/>
      <c r="AM178" s="166" t="s">
        <v>523</v>
      </c>
      <c r="AN178" s="66" t="s">
        <v>558</v>
      </c>
      <c r="AO178" s="169" t="s">
        <v>624</v>
      </c>
      <c r="AP178" s="165" t="s">
        <v>574</v>
      </c>
      <c r="AQ178" s="169" t="s">
        <v>575</v>
      </c>
      <c r="AR178" s="169" t="s">
        <v>625</v>
      </c>
      <c r="AS178" s="233" t="s">
        <v>1035</v>
      </c>
      <c r="AT178" s="233"/>
      <c r="AU178" s="175" t="s">
        <v>1037</v>
      </c>
      <c r="AV178" s="73">
        <v>6139800</v>
      </c>
      <c r="AW178" s="326"/>
      <c r="BE178" s="175"/>
    </row>
    <row r="179" spans="1:57" ht="63">
      <c r="A179" s="84">
        <v>12</v>
      </c>
      <c r="B179" s="232" t="s">
        <v>1039</v>
      </c>
      <c r="C179" s="166" t="s">
        <v>439</v>
      </c>
      <c r="D179" s="76">
        <v>29525600</v>
      </c>
      <c r="E179" s="76">
        <v>29324000</v>
      </c>
      <c r="F179" s="236"/>
      <c r="G179" s="236"/>
      <c r="H179" s="131">
        <v>1</v>
      </c>
      <c r="I179" s="230" t="s">
        <v>121</v>
      </c>
      <c r="J179" s="166">
        <v>2563</v>
      </c>
      <c r="K179" s="167">
        <v>2565</v>
      </c>
      <c r="L179" s="168">
        <v>242895</v>
      </c>
      <c r="M179" s="73"/>
      <c r="N179" s="73"/>
      <c r="O179" s="73"/>
      <c r="P179" s="73"/>
      <c r="Q179" s="73"/>
      <c r="R179" s="73"/>
      <c r="S179" s="73"/>
      <c r="T179" s="73"/>
      <c r="U179" s="73">
        <v>2952700</v>
      </c>
      <c r="V179" s="72">
        <f t="shared" si="17"/>
        <v>0</v>
      </c>
      <c r="W179" s="89">
        <v>8863800</v>
      </c>
      <c r="X179" s="74">
        <v>17507500</v>
      </c>
      <c r="Y179" s="73"/>
      <c r="Z179" s="75">
        <v>0</v>
      </c>
      <c r="AA179" s="75"/>
      <c r="AB179" s="75"/>
      <c r="AC179" s="76" t="e">
        <f>+M179+N179+O179+P179+Q179+R179+S179+T179+U179+W179+X179+#REF!+Z179+AD179</f>
        <v>#REF!</v>
      </c>
      <c r="AD179" s="145"/>
      <c r="AE179" s="145"/>
      <c r="AF179" s="118"/>
      <c r="AG179" s="233" t="s">
        <v>555</v>
      </c>
      <c r="AH179" s="233" t="s">
        <v>14</v>
      </c>
      <c r="AI179" s="233" t="s">
        <v>556</v>
      </c>
      <c r="AJ179" s="233" t="s">
        <v>20</v>
      </c>
      <c r="AK179" s="166" t="s">
        <v>17</v>
      </c>
      <c r="AL179" s="166"/>
      <c r="AM179" s="166" t="s">
        <v>634</v>
      </c>
      <c r="AN179" s="66" t="s">
        <v>558</v>
      </c>
      <c r="AO179" s="169" t="s">
        <v>624</v>
      </c>
      <c r="AP179" s="165" t="s">
        <v>574</v>
      </c>
      <c r="AQ179" s="169" t="s">
        <v>575</v>
      </c>
      <c r="AR179" s="169" t="s">
        <v>625</v>
      </c>
      <c r="AS179" s="233" t="s">
        <v>1038</v>
      </c>
      <c r="AT179" s="233"/>
      <c r="AU179" s="175" t="s">
        <v>1040</v>
      </c>
      <c r="AV179" s="73">
        <v>2952500</v>
      </c>
      <c r="AW179" s="326"/>
      <c r="BE179" s="175"/>
    </row>
    <row r="5205" spans="2:2" ht="28.5">
      <c r="B5205" s="306"/>
    </row>
  </sheetData>
  <autoFilter ref="A7:BF7" xr:uid="{00000000-0009-0000-0000-000002000000}"/>
  <mergeCells count="9">
    <mergeCell ref="BA6:BC6"/>
    <mergeCell ref="BD6:BE6"/>
    <mergeCell ref="AW5:BE5"/>
    <mergeCell ref="AW6:AZ6"/>
    <mergeCell ref="A6:L6"/>
    <mergeCell ref="M6:X6"/>
    <mergeCell ref="AG6:AK6"/>
    <mergeCell ref="AM6:AT6"/>
    <mergeCell ref="Y6:AF6"/>
  </mergeCells>
  <conditionalFormatting sqref="AS149">
    <cfRule type="duplicateValues" dxfId="1" priority="6"/>
  </conditionalFormatting>
  <conditionalFormatting sqref="AS167">
    <cfRule type="duplicateValues" dxfId="0" priority="5"/>
  </conditionalFormatting>
  <pageMargins left="0.16" right="0.21" top="0.28999999999999998" bottom="0.39" header="0.17" footer="0.31496062992125984"/>
  <pageSetup paperSize="9" scale="36" fitToHeight="0" orientation="landscape" r:id="rId1"/>
  <headerFooter>
    <oddFooter>หน้าที่ &amp;P จาก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รายการครุภัณฑ์-สิ่งก่อสร้าง</vt:lpstr>
      <vt:lpstr>คำขอผูกพันเดิม</vt:lpstr>
      <vt:lpstr>คำขอผูกพันเดิม!Print_Area</vt:lpstr>
      <vt:lpstr>'รายการครุภัณฑ์-สิ่งก่อสร้าง'!Print_Area</vt:lpstr>
      <vt:lpstr>คำขอผูกพันเดิม!Print_Titles</vt:lpstr>
      <vt:lpstr>'รายการครุภัณฑ์-สิ่งก่อสร้าง'!Print_Titles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s182</dc:creator>
  <cp:lastModifiedBy>GutchAn</cp:lastModifiedBy>
  <cp:lastPrinted>2022-07-08T06:56:41Z</cp:lastPrinted>
  <dcterms:created xsi:type="dcterms:W3CDTF">2021-11-01T09:32:00Z</dcterms:created>
  <dcterms:modified xsi:type="dcterms:W3CDTF">2022-08-11T03:24:29Z</dcterms:modified>
</cp:coreProperties>
</file>